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4400" windowHeight="8580" tabRatio="500"/>
  </bookViews>
  <sheets>
    <sheet name="Sheet1" sheetId="1" r:id="rId1"/>
    <sheet name="Sheet1 (2)" sheetId="2" state="hidden" r:id="rId2"/>
  </sheets>
  <definedNames>
    <definedName name="_xlnm.Print_Area" localSheetId="0">Sheet1!#REF!</definedName>
    <definedName name="_xlnm.Print_Titles" localSheetId="1">'Sheet1 (2)'!$34:$34</definedName>
  </definedNames>
  <calcPr calcId="145621"/>
</workbook>
</file>

<file path=xl/calcChain.xml><?xml version="1.0" encoding="utf-8"?>
<calcChain xmlns="http://schemas.openxmlformats.org/spreadsheetml/2006/main">
  <c r="F76" i="1" l="1"/>
  <c r="E75" i="1"/>
  <c r="E74" i="1"/>
  <c r="F70" i="1"/>
  <c r="E68" i="1"/>
  <c r="E65" i="1"/>
  <c r="F59" i="1"/>
  <c r="E58" i="1"/>
  <c r="E56" i="1"/>
  <c r="E55" i="1"/>
  <c r="F47" i="1"/>
  <c r="E46" i="1"/>
  <c r="E45" i="1"/>
  <c r="F39" i="1"/>
  <c r="E37" i="1"/>
  <c r="E36" i="1"/>
  <c r="E35" i="1"/>
  <c r="F29" i="1"/>
  <c r="E27" i="1"/>
  <c r="E26" i="1"/>
  <c r="E25" i="1"/>
  <c r="F16" i="1"/>
  <c r="E15" i="1"/>
  <c r="E14" i="1"/>
  <c r="F5" i="1"/>
  <c r="E4" i="1"/>
  <c r="E3" i="1"/>
  <c r="E70" i="1" l="1"/>
  <c r="E76" i="1"/>
  <c r="E59" i="1"/>
  <c r="E47" i="1"/>
  <c r="E39" i="1"/>
  <c r="E16" i="1"/>
  <c r="E29" i="1"/>
  <c r="E5" i="1"/>
  <c r="F9" i="2" l="1"/>
  <c r="G9" i="2"/>
  <c r="F18" i="2"/>
  <c r="G18" i="2"/>
  <c r="F32" i="2"/>
  <c r="G32" i="2"/>
  <c r="F44" i="2"/>
  <c r="G44" i="2"/>
  <c r="F54" i="2"/>
  <c r="G54" i="2"/>
  <c r="F63" i="2"/>
  <c r="G63" i="2"/>
  <c r="F71" i="2"/>
  <c r="G71" i="2"/>
</calcChain>
</file>

<file path=xl/sharedStrings.xml><?xml version="1.0" encoding="utf-8"?>
<sst xmlns="http://schemas.openxmlformats.org/spreadsheetml/2006/main" count="519" uniqueCount="109">
  <si>
    <t>PULL FROM PO#</t>
  </si>
  <si>
    <t>ITEM CODE</t>
  </si>
  <si>
    <t>PACK</t>
  </si>
  <si>
    <t>DESCRIPTION</t>
  </si>
  <si>
    <t>LOCATION, LP</t>
  </si>
  <si>
    <t>UNITS</t>
  </si>
  <si>
    <t>CS:5</t>
  </si>
  <si>
    <t>CS:6</t>
  </si>
  <si>
    <t>CS:36</t>
  </si>
  <si>
    <t>AOP0220</t>
  </si>
  <si>
    <t>PALM PRINT GREY</t>
  </si>
  <si>
    <t>DC AOP FZ SHERPA</t>
  </si>
  <si>
    <t>TECH PRINT BLUE</t>
  </si>
  <si>
    <t>DIXON</t>
  </si>
  <si>
    <t>DEEP BLUE HTHR</t>
  </si>
  <si>
    <t>DC STRIPE HOOD KNIT</t>
  </si>
  <si>
    <t>HTHR GREY</t>
  </si>
  <si>
    <t>FAJ124</t>
  </si>
  <si>
    <t>GREY W.BLK</t>
  </si>
  <si>
    <t>DC FREE AGENT JACKET</t>
  </si>
  <si>
    <t>0123-4687</t>
  </si>
  <si>
    <t>MAJOR RAGLAN</t>
  </si>
  <si>
    <t>DK GREY HTHR</t>
  </si>
  <si>
    <t>Q.S RAGLAN ZIP FLEECE</t>
  </si>
  <si>
    <t>Q00J063, 1412401</t>
  </si>
  <si>
    <t>Q00J067, 1412397</t>
  </si>
  <si>
    <t>Q00J070, 1412398</t>
  </si>
  <si>
    <t>Q00J073, 1412399</t>
  </si>
  <si>
    <t>Q00J073, 1412400</t>
  </si>
  <si>
    <t>0123-4696</t>
  </si>
  <si>
    <t>Q0JJ002, 1412402</t>
  </si>
  <si>
    <t>0123-4688</t>
  </si>
  <si>
    <t>NAVY BLAZER</t>
  </si>
  <si>
    <t>Q00J050, 1412403</t>
  </si>
  <si>
    <t>Q00J051, 1412406</t>
  </si>
  <si>
    <t>Q00J054, 1412404</t>
  </si>
  <si>
    <t>REC, 1412405</t>
  </si>
  <si>
    <t>0123-4697</t>
  </si>
  <si>
    <t>Q0JJ035, 1412407</t>
  </si>
  <si>
    <t>0123-4689</t>
  </si>
  <si>
    <t>MAJOR STRIPE</t>
  </si>
  <si>
    <t>MGH/GUNSMOKE</t>
  </si>
  <si>
    <t>Q.S STRIPE FLEECE</t>
  </si>
  <si>
    <t>Q00J058, 1412456</t>
  </si>
  <si>
    <t>Q00J059, 1412454</t>
  </si>
  <si>
    <t>Q0JJ006, 1412457</t>
  </si>
  <si>
    <t>Q0JJ011, 1412455</t>
  </si>
  <si>
    <t>0123-4690</t>
  </si>
  <si>
    <t>Q0JJ039, 1412411</t>
  </si>
  <si>
    <t>Q0JJ042, 1412409</t>
  </si>
  <si>
    <t>Q0JJ043, 1412410</t>
  </si>
  <si>
    <t>Q0JJ046, 1412412</t>
  </si>
  <si>
    <t>0123-4698</t>
  </si>
  <si>
    <t>Q0JJ034, 1412408</t>
  </si>
  <si>
    <t>0123-4699</t>
  </si>
  <si>
    <t>Q0JJ034, 1412413</t>
  </si>
  <si>
    <t>0123-4691</t>
  </si>
  <si>
    <t>NAVY/NVY BLAZE</t>
  </si>
  <si>
    <t>Q0JJ038, 1412417</t>
  </si>
  <si>
    <t>Q0JJ046, 1412420</t>
  </si>
  <si>
    <t>Q0JJ047, 1412419</t>
  </si>
  <si>
    <t>Q0JJ051, 1412418</t>
  </si>
  <si>
    <t>0123-4692</t>
  </si>
  <si>
    <t>Q0JJ054, 1412414</t>
  </si>
  <si>
    <t>Q0JJ055, 1412415</t>
  </si>
  <si>
    <t>0123-4700</t>
  </si>
  <si>
    <t>Q0JJ050, 1412416</t>
  </si>
  <si>
    <t>0123-4701</t>
  </si>
  <si>
    <t>Q0JJ050, 1412421</t>
  </si>
  <si>
    <t>0123-4685</t>
  </si>
  <si>
    <t>MAJOR</t>
  </si>
  <si>
    <t>Q.S MAJOR ZIP FLEECE</t>
  </si>
  <si>
    <t>Q00J063, 1412426</t>
  </si>
  <si>
    <t>Q00J075, 1412422</t>
  </si>
  <si>
    <t>Q0JJ003, 1412423</t>
  </si>
  <si>
    <t>Q0JJ007, 1412424</t>
  </si>
  <si>
    <t>Q0JJ010, 1412425</t>
  </si>
  <si>
    <t>0123-4694</t>
  </si>
  <si>
    <t>Q0JJ030, 1412427</t>
  </si>
  <si>
    <t>0123-4684</t>
  </si>
  <si>
    <t>LT GREY HTHR</t>
  </si>
  <si>
    <t>Q00J047, 1412428</t>
  </si>
  <si>
    <t>Q00J051, 1412430</t>
  </si>
  <si>
    <t>Q00J071, 1412429</t>
  </si>
  <si>
    <t>0123-4693</t>
  </si>
  <si>
    <t>Q0JJ030, 1412431</t>
  </si>
  <si>
    <t>0123-4686</t>
  </si>
  <si>
    <t>Q00J055, 1412432</t>
  </si>
  <si>
    <t>Q00J062, 1412434</t>
  </si>
  <si>
    <t>Q00J066, 1412433</t>
  </si>
  <si>
    <t>0123-4695</t>
  </si>
  <si>
    <t>Q0JJ035, 1412435</t>
  </si>
  <si>
    <t>RPH1552</t>
  </si>
  <si>
    <t>BLACK</t>
  </si>
  <si>
    <t>DC REBEL PO HOOD SIMPLISTIC</t>
  </si>
  <si>
    <t>CS:35</t>
  </si>
  <si>
    <t>CS:23</t>
  </si>
  <si>
    <t>VFH7921</t>
  </si>
  <si>
    <t>BLACK W.GREY</t>
  </si>
  <si>
    <t>DC FREE AGENT VARSITY HOOD</t>
  </si>
  <si>
    <t>Cartons</t>
  </si>
  <si>
    <t>Pcs/Box</t>
  </si>
  <si>
    <t>CARTONS</t>
  </si>
  <si>
    <t>PCS/BOX</t>
  </si>
  <si>
    <t>TOTAL PCS</t>
  </si>
  <si>
    <t>IMAGES</t>
  </si>
  <si>
    <t>CS:12</t>
  </si>
  <si>
    <t>CS:24</t>
  </si>
  <si>
    <t>Prepacked    1 –S   2-M    2-L   1-XL  per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</si>
</sst>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ARIAL"/>
      <charset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0"/>
      <name val="Arial"/>
      <family val="2"/>
    </font>
    <font>
      <sz val="12"/>
      <color rgb="FF1F497D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25">
    <xf numFmtId="0" fontId="0" fillId="0" borderId="0" xfId="0">
      <alignment vertical="top"/>
    </xf>
    <xf numFmtId="0" fontId="2" fillId="0" borderId="0" xfId="0" applyFont="1" applyAlignment="1">
      <alignment horizontal="left" vertical="top"/>
    </xf>
    <xf numFmtId="1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vertical="top"/>
    </xf>
    <xf numFmtId="0" fontId="4" fillId="0" borderId="0" xfId="0" applyFont="1">
      <alignment vertical="top"/>
    </xf>
    <xf numFmtId="1" fontId="5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 readingOrder="1"/>
    </xf>
    <xf numFmtId="0" fontId="3" fillId="2" borderId="0" xfId="0" applyFont="1" applyFill="1" applyAlignment="1">
      <alignment horizontal="right" vertical="top" wrapText="1" readingOrder="1"/>
    </xf>
    <xf numFmtId="0" fontId="3" fillId="2" borderId="0" xfId="0" applyFont="1" applyFill="1" applyAlignment="1">
      <alignment horizontal="left" vertical="top" wrapText="1" readingOrder="1"/>
    </xf>
    <xf numFmtId="0" fontId="3" fillId="0" borderId="0" xfId="0" applyFont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1609726</xdr:colOff>
      <xdr:row>2</xdr:row>
      <xdr:rowOff>38101</xdr:rowOff>
    </xdr:from>
    <xdr:to>
      <xdr:col>0</xdr:col>
      <xdr:colOff>2852921</xdr:colOff>
      <xdr:row>10</xdr:row>
      <xdr:rowOff>95250</xdr:rowOff>
    </xdr:to>
    <xdr:pic>
      <xdr:nvPicPr>
        <xdr:cNvPr id="1059" name="Picture 2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6" y="371476"/>
          <a:ext cx="1243195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104772</xdr:colOff>
      <xdr:row>2</xdr:row>
      <xdr:rowOff>47625</xdr:rowOff>
    </xdr:from>
    <xdr:to>
      <xdr:col>0</xdr:col>
      <xdr:colOff>1403707</xdr:colOff>
      <xdr:row>10</xdr:row>
      <xdr:rowOff>95251</xdr:rowOff>
    </xdr:to>
    <xdr:pic>
      <xdr:nvPicPr>
        <xdr:cNvPr id="1060" name="Picture 1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2" y="381000"/>
          <a:ext cx="1298935" cy="1343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1619250</xdr:colOff>
      <xdr:row>13</xdr:row>
      <xdr:rowOff>57150</xdr:rowOff>
    </xdr:from>
    <xdr:to>
      <xdr:col>0</xdr:col>
      <xdr:colOff>2914650</xdr:colOff>
      <xdr:row>21</xdr:row>
      <xdr:rowOff>87527</xdr:rowOff>
    </xdr:to>
    <xdr:pic>
      <xdr:nvPicPr>
        <xdr:cNvPr id="1061" name="Picture 4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343150"/>
          <a:ext cx="1295400" cy="1325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123824</xdr:colOff>
      <xdr:row>13</xdr:row>
      <xdr:rowOff>38101</xdr:rowOff>
    </xdr:from>
    <xdr:to>
      <xdr:col>0</xdr:col>
      <xdr:colOff>1333499</xdr:colOff>
      <xdr:row>21</xdr:row>
      <xdr:rowOff>67797</xdr:rowOff>
    </xdr:to>
    <xdr:pic>
      <xdr:nvPicPr>
        <xdr:cNvPr id="1062" name="Picture 3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2324101"/>
          <a:ext cx="1209675" cy="1325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24</xdr:row>
      <xdr:rowOff>28575</xdr:rowOff>
    </xdr:from>
    <xdr:to>
      <xdr:col>0</xdr:col>
      <xdr:colOff>1217559</xdr:colOff>
      <xdr:row>32</xdr:row>
      <xdr:rowOff>38101</xdr:rowOff>
    </xdr:to>
    <xdr:pic>
      <xdr:nvPicPr>
        <xdr:cNvPr id="1063" name="Picture 5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267200"/>
          <a:ext cx="1169934" cy="1304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1581150</xdr:colOff>
      <xdr:row>24</xdr:row>
      <xdr:rowOff>58882</xdr:rowOff>
    </xdr:from>
    <xdr:to>
      <xdr:col>0</xdr:col>
      <xdr:colOff>2714073</xdr:colOff>
      <xdr:row>32</xdr:row>
      <xdr:rowOff>47625</xdr:rowOff>
    </xdr:to>
    <xdr:pic>
      <xdr:nvPicPr>
        <xdr:cNvPr id="1064" name="Picture 6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4297507"/>
          <a:ext cx="1132923" cy="1284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34</xdr:row>
      <xdr:rowOff>28575</xdr:rowOff>
    </xdr:from>
    <xdr:to>
      <xdr:col>0</xdr:col>
      <xdr:colOff>1314450</xdr:colOff>
      <xdr:row>42</xdr:row>
      <xdr:rowOff>61913</xdr:rowOff>
    </xdr:to>
    <xdr:pic>
      <xdr:nvPicPr>
        <xdr:cNvPr id="1065" name="Picture 7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572125"/>
          <a:ext cx="1181100" cy="1328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1562101</xdr:colOff>
      <xdr:row>34</xdr:row>
      <xdr:rowOff>76200</xdr:rowOff>
    </xdr:from>
    <xdr:to>
      <xdr:col>0</xdr:col>
      <xdr:colOff>2706913</xdr:colOff>
      <xdr:row>42</xdr:row>
      <xdr:rowOff>85725</xdr:rowOff>
    </xdr:to>
    <xdr:pic>
      <xdr:nvPicPr>
        <xdr:cNvPr id="1066" name="Picture 8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1" y="5619750"/>
          <a:ext cx="1144812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104774</xdr:colOff>
      <xdr:row>54</xdr:row>
      <xdr:rowOff>9524</xdr:rowOff>
    </xdr:from>
    <xdr:to>
      <xdr:col>0</xdr:col>
      <xdr:colOff>1295399</xdr:colOff>
      <xdr:row>62</xdr:row>
      <xdr:rowOff>57149</xdr:rowOff>
    </xdr:to>
    <xdr:pic>
      <xdr:nvPicPr>
        <xdr:cNvPr id="1067" name="Picture 9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8810624"/>
          <a:ext cx="11906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1647826</xdr:colOff>
      <xdr:row>54</xdr:row>
      <xdr:rowOff>38100</xdr:rowOff>
    </xdr:from>
    <xdr:to>
      <xdr:col>0</xdr:col>
      <xdr:colOff>2933700</xdr:colOff>
      <xdr:row>62</xdr:row>
      <xdr:rowOff>57150</xdr:rowOff>
    </xdr:to>
    <xdr:pic>
      <xdr:nvPicPr>
        <xdr:cNvPr id="1068" name="Picture 10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8839200"/>
          <a:ext cx="1285874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64</xdr:row>
      <xdr:rowOff>38100</xdr:rowOff>
    </xdr:from>
    <xdr:to>
      <xdr:col>0</xdr:col>
      <xdr:colOff>1304925</xdr:colOff>
      <xdr:row>71</xdr:row>
      <xdr:rowOff>123825</xdr:rowOff>
    </xdr:to>
    <xdr:pic>
      <xdr:nvPicPr>
        <xdr:cNvPr id="1069" name="Picture 11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67975"/>
          <a:ext cx="11906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1676400</xdr:colOff>
      <xdr:row>64</xdr:row>
      <xdr:rowOff>28575</xdr:rowOff>
    </xdr:from>
    <xdr:to>
      <xdr:col>0</xdr:col>
      <xdr:colOff>2895599</xdr:colOff>
      <xdr:row>71</xdr:row>
      <xdr:rowOff>114300</xdr:rowOff>
    </xdr:to>
    <xdr:pic>
      <xdr:nvPicPr>
        <xdr:cNvPr id="1070" name="Picture 12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458450"/>
          <a:ext cx="1219199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161926</xdr:colOff>
      <xdr:row>44</xdr:row>
      <xdr:rowOff>38101</xdr:rowOff>
    </xdr:from>
    <xdr:to>
      <xdr:col>0</xdr:col>
      <xdr:colOff>1247776</xdr:colOff>
      <xdr:row>51</xdr:row>
      <xdr:rowOff>125364</xdr:rowOff>
    </xdr:to>
    <xdr:pic>
      <xdr:nvPicPr>
        <xdr:cNvPr id="1071" name="Picture 13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7372351"/>
          <a:ext cx="1085850" cy="1220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1695450</xdr:colOff>
      <xdr:row>44</xdr:row>
      <xdr:rowOff>28575</xdr:rowOff>
    </xdr:from>
    <xdr:to>
      <xdr:col>0</xdr:col>
      <xdr:colOff>2762250</xdr:colOff>
      <xdr:row>51</xdr:row>
      <xdr:rowOff>139699</xdr:rowOff>
    </xdr:to>
    <xdr:pic>
      <xdr:nvPicPr>
        <xdr:cNvPr id="1072" name="Picture 14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7362825"/>
          <a:ext cx="1066800" cy="124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123824</xdr:colOff>
      <xdr:row>73</xdr:row>
      <xdr:rowOff>28575</xdr:rowOff>
    </xdr:from>
    <xdr:to>
      <xdr:col>0</xdr:col>
      <xdr:colOff>1295400</xdr:colOff>
      <xdr:row>80</xdr:row>
      <xdr:rowOff>133350</xdr:rowOff>
    </xdr:to>
    <xdr:pic>
      <xdr:nvPicPr>
        <xdr:cNvPr id="1073" name="Picture 15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1925300"/>
          <a:ext cx="1171576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1581150</xdr:colOff>
      <xdr:row>73</xdr:row>
      <xdr:rowOff>19050</xdr:rowOff>
    </xdr:from>
    <xdr:to>
      <xdr:col>0</xdr:col>
      <xdr:colOff>2914650</xdr:colOff>
      <xdr:row>81</xdr:row>
      <xdr:rowOff>0</xdr:rowOff>
    </xdr:to>
    <xdr:pic>
      <xdr:nvPicPr>
        <xdr:cNvPr id="1074" name="Picture 16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915775"/>
          <a:ext cx="13335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1021080</xdr:colOff>
      <xdr:row>0</xdr:row>
      <xdr:rowOff>30480</xdr:rowOff>
    </xdr:from>
    <xdr:to>
      <xdr:col>0</xdr:col>
      <xdr:colOff>2293620</xdr:colOff>
      <xdr:row>1</xdr:row>
      <xdr:rowOff>10038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" y="30480"/>
          <a:ext cx="1272540" cy="1252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85"/>
  <sheetViews>
    <sheetView tabSelected="1" showOutlineSymbols="0" zoomScaleNormal="100" workbookViewId="0">
      <selection activeCell="K10" sqref="K10"/>
    </sheetView>
  </sheetViews>
  <sheetFormatPr defaultColWidth="6.85546875" defaultRowHeight="12.75" customHeight="1" x14ac:dyDescent="0.2"/>
  <cols>
    <col min="1" max="1" width="49.140625" customWidth="1"/>
    <col min="2" max="2" width="14.140625" bestFit="1" customWidth="1"/>
    <col min="3" max="3" width="16.42578125" bestFit="1" customWidth="1"/>
    <col min="4" max="4" width="29.5703125" customWidth="1"/>
    <col min="5" max="5" width="11.5703125" bestFit="1" customWidth="1"/>
    <col min="6" max="6" width="10" bestFit="1" customWidth="1"/>
    <col min="7" max="7" width="10.42578125" customWidth="1"/>
  </cols>
  <sheetData>
    <row r="1" spans="1:7" ht="100.15" customHeight="1" x14ac:dyDescent="0.2">
      <c r="A1" s="14"/>
      <c r="B1" s="24" t="s">
        <v>108</v>
      </c>
      <c r="C1" s="24"/>
      <c r="D1" s="24"/>
    </row>
    <row r="2" spans="1:7" s="6" customFormat="1" ht="13.5" customHeight="1" x14ac:dyDescent="0.2">
      <c r="A2" s="13" t="s">
        <v>105</v>
      </c>
      <c r="B2" s="13" t="s">
        <v>1</v>
      </c>
      <c r="C2" s="13" t="s">
        <v>2</v>
      </c>
      <c r="D2" s="15" t="s">
        <v>3</v>
      </c>
      <c r="E2" s="15" t="s">
        <v>104</v>
      </c>
      <c r="F2" s="15" t="s">
        <v>102</v>
      </c>
      <c r="G2" s="15" t="s">
        <v>103</v>
      </c>
    </row>
    <row r="3" spans="1:7" ht="12.75" customHeight="1" x14ac:dyDescent="0.2">
      <c r="A3" s="16"/>
      <c r="B3" s="17" t="s">
        <v>9</v>
      </c>
      <c r="C3" s="17" t="s">
        <v>10</v>
      </c>
      <c r="D3" s="17" t="s">
        <v>11</v>
      </c>
      <c r="E3" s="18">
        <f>424*6</f>
        <v>2544</v>
      </c>
      <c r="F3" s="19">
        <v>424</v>
      </c>
      <c r="G3" s="17" t="s">
        <v>7</v>
      </c>
    </row>
    <row r="4" spans="1:7" ht="12.75" customHeight="1" x14ac:dyDescent="0.2">
      <c r="A4" s="16"/>
      <c r="B4" s="17" t="s">
        <v>9</v>
      </c>
      <c r="C4" s="17" t="s">
        <v>10</v>
      </c>
      <c r="D4" s="17" t="s">
        <v>11</v>
      </c>
      <c r="E4" s="18">
        <f>504*6</f>
        <v>3024</v>
      </c>
      <c r="F4" s="19">
        <v>504</v>
      </c>
      <c r="G4" s="17" t="s">
        <v>7</v>
      </c>
    </row>
    <row r="5" spans="1:7" ht="12.75" customHeight="1" x14ac:dyDescent="0.2">
      <c r="A5" s="16"/>
      <c r="B5" s="17"/>
      <c r="C5" s="17"/>
      <c r="D5" s="17"/>
      <c r="E5" s="20">
        <f>SUM(E3:E4)</f>
        <v>5568</v>
      </c>
      <c r="F5" s="20">
        <f>SUM(F3:F4)</f>
        <v>928</v>
      </c>
      <c r="G5" s="17"/>
    </row>
    <row r="6" spans="1:7" ht="12.75" customHeight="1" x14ac:dyDescent="0.2">
      <c r="A6" s="16"/>
      <c r="B6" s="17"/>
      <c r="C6" s="17"/>
      <c r="D6" s="17"/>
      <c r="E6" s="18"/>
      <c r="F6" s="19"/>
      <c r="G6" s="17"/>
    </row>
    <row r="7" spans="1:7" ht="12.75" customHeight="1" x14ac:dyDescent="0.2">
      <c r="A7" s="16"/>
      <c r="B7" s="17"/>
      <c r="C7" s="17"/>
      <c r="D7" s="17"/>
      <c r="E7" s="18"/>
      <c r="F7" s="19"/>
      <c r="G7" s="17"/>
    </row>
    <row r="8" spans="1:7" ht="12.75" customHeight="1" x14ac:dyDescent="0.2">
      <c r="A8" s="16"/>
      <c r="B8" s="17"/>
      <c r="C8" s="17"/>
      <c r="D8" s="17"/>
      <c r="E8" s="18"/>
      <c r="F8" s="19"/>
      <c r="G8" s="17"/>
    </row>
    <row r="9" spans="1:7" ht="12.75" customHeight="1" x14ac:dyDescent="0.2">
      <c r="A9" s="16"/>
      <c r="B9" s="17"/>
      <c r="C9" s="17"/>
      <c r="D9" s="17"/>
      <c r="E9" s="18"/>
      <c r="F9" s="19"/>
      <c r="G9" s="17"/>
    </row>
    <row r="10" spans="1:7" ht="12.75" customHeight="1" x14ac:dyDescent="0.2">
      <c r="A10" s="16"/>
      <c r="B10" s="17"/>
      <c r="C10" s="17"/>
      <c r="D10" s="17"/>
      <c r="E10" s="18"/>
      <c r="F10" s="19"/>
      <c r="G10" s="17"/>
    </row>
    <row r="11" spans="1:7" ht="12.75" customHeight="1" x14ac:dyDescent="0.2">
      <c r="A11" s="16"/>
      <c r="B11" s="17"/>
      <c r="C11" s="17"/>
      <c r="D11" s="17"/>
      <c r="E11" s="18"/>
      <c r="F11" s="19"/>
      <c r="G11" s="17"/>
    </row>
    <row r="12" spans="1:7" ht="12.75" customHeight="1" x14ac:dyDescent="0.2">
      <c r="A12" s="16"/>
      <c r="B12" s="17"/>
      <c r="C12" s="17"/>
      <c r="D12" s="17"/>
      <c r="E12" s="18"/>
      <c r="F12" s="19"/>
      <c r="G12" s="17"/>
    </row>
    <row r="13" spans="1:7" s="6" customFormat="1" ht="13.5" customHeight="1" x14ac:dyDescent="0.2">
      <c r="A13" s="13" t="s">
        <v>105</v>
      </c>
      <c r="B13" s="13" t="s">
        <v>1</v>
      </c>
      <c r="C13" s="13" t="s">
        <v>2</v>
      </c>
      <c r="D13" s="15" t="s">
        <v>3</v>
      </c>
      <c r="E13" s="15" t="s">
        <v>104</v>
      </c>
      <c r="F13" s="15" t="s">
        <v>102</v>
      </c>
      <c r="G13" s="15" t="s">
        <v>103</v>
      </c>
    </row>
    <row r="14" spans="1:7" ht="12.75" customHeight="1" x14ac:dyDescent="0.2">
      <c r="A14" s="16"/>
      <c r="B14" s="17" t="s">
        <v>9</v>
      </c>
      <c r="C14" s="17" t="s">
        <v>12</v>
      </c>
      <c r="D14" s="17" t="s">
        <v>11</v>
      </c>
      <c r="E14" s="18">
        <f>298*6</f>
        <v>1788</v>
      </c>
      <c r="F14" s="19">
        <v>298</v>
      </c>
      <c r="G14" s="17" t="s">
        <v>7</v>
      </c>
    </row>
    <row r="15" spans="1:7" ht="12.75" customHeight="1" x14ac:dyDescent="0.2">
      <c r="A15" s="16"/>
      <c r="B15" s="17" t="s">
        <v>9</v>
      </c>
      <c r="C15" s="17" t="s">
        <v>12</v>
      </c>
      <c r="D15" s="17" t="s">
        <v>11</v>
      </c>
      <c r="E15" s="18">
        <f>545*6</f>
        <v>3270</v>
      </c>
      <c r="F15" s="19">
        <v>545</v>
      </c>
      <c r="G15" s="17" t="s">
        <v>7</v>
      </c>
    </row>
    <row r="16" spans="1:7" ht="12.75" customHeight="1" x14ac:dyDescent="0.2">
      <c r="A16" s="16"/>
      <c r="B16" s="17"/>
      <c r="C16" s="17"/>
      <c r="D16" s="17"/>
      <c r="E16" s="20">
        <f>SUM(E14:E15)</f>
        <v>5058</v>
      </c>
      <c r="F16" s="20">
        <f>SUM(F14:F15)</f>
        <v>843</v>
      </c>
      <c r="G16" s="17"/>
    </row>
    <row r="17" spans="1:7" ht="12.75" customHeight="1" x14ac:dyDescent="0.2">
      <c r="A17" s="16"/>
      <c r="B17" s="17"/>
      <c r="C17" s="17"/>
      <c r="D17" s="17"/>
      <c r="E17" s="18"/>
      <c r="F17" s="19"/>
      <c r="G17" s="17"/>
    </row>
    <row r="18" spans="1:7" ht="12.75" customHeight="1" x14ac:dyDescent="0.2">
      <c r="A18" s="16"/>
      <c r="B18" s="17"/>
      <c r="C18" s="17"/>
      <c r="D18" s="17"/>
      <c r="E18" s="18"/>
      <c r="F18" s="19"/>
      <c r="G18" s="17"/>
    </row>
    <row r="19" spans="1:7" ht="12.75" customHeight="1" x14ac:dyDescent="0.2">
      <c r="A19" s="16"/>
      <c r="B19" s="17"/>
      <c r="C19" s="17"/>
      <c r="D19" s="17"/>
      <c r="E19" s="18"/>
      <c r="F19" s="19"/>
      <c r="G19" s="17"/>
    </row>
    <row r="20" spans="1:7" ht="12.75" customHeight="1" x14ac:dyDescent="0.2">
      <c r="A20" s="16"/>
      <c r="B20" s="17"/>
      <c r="C20" s="17"/>
      <c r="D20" s="17"/>
      <c r="E20" s="18"/>
      <c r="F20" s="19"/>
      <c r="G20" s="17"/>
    </row>
    <row r="21" spans="1:7" ht="12.75" customHeight="1" x14ac:dyDescent="0.2">
      <c r="A21" s="16"/>
      <c r="B21" s="17"/>
      <c r="C21" s="17"/>
      <c r="D21" s="17"/>
      <c r="E21" s="18"/>
      <c r="F21" s="19"/>
      <c r="G21" s="17"/>
    </row>
    <row r="22" spans="1:7" ht="12.75" customHeight="1" x14ac:dyDescent="0.2">
      <c r="A22" s="16"/>
      <c r="B22" s="16"/>
      <c r="C22" s="16"/>
      <c r="D22" s="16"/>
      <c r="E22" s="21"/>
      <c r="F22" s="21"/>
      <c r="G22" s="21"/>
    </row>
    <row r="23" spans="1:7" ht="12.75" customHeight="1" x14ac:dyDescent="0.2">
      <c r="A23" s="16"/>
      <c r="B23" s="16"/>
      <c r="C23" s="16"/>
      <c r="D23" s="16"/>
      <c r="E23" s="16"/>
      <c r="F23" s="16"/>
      <c r="G23" s="16"/>
    </row>
    <row r="24" spans="1:7" s="6" customFormat="1" ht="13.5" customHeight="1" x14ac:dyDescent="0.2">
      <c r="A24" s="13" t="s">
        <v>105</v>
      </c>
      <c r="B24" s="13" t="s">
        <v>1</v>
      </c>
      <c r="C24" s="13" t="s">
        <v>2</v>
      </c>
      <c r="D24" s="15" t="s">
        <v>3</v>
      </c>
      <c r="E24" s="15" t="s">
        <v>104</v>
      </c>
      <c r="F24" s="15" t="s">
        <v>102</v>
      </c>
      <c r="G24" s="15" t="s">
        <v>103</v>
      </c>
    </row>
    <row r="25" spans="1:7" ht="12.75" customHeight="1" x14ac:dyDescent="0.2">
      <c r="A25" s="16"/>
      <c r="B25" s="17" t="s">
        <v>13</v>
      </c>
      <c r="C25" s="17" t="s">
        <v>14</v>
      </c>
      <c r="D25" s="17" t="s">
        <v>15</v>
      </c>
      <c r="E25" s="18">
        <f>185*6</f>
        <v>1110</v>
      </c>
      <c r="F25" s="19">
        <v>185</v>
      </c>
      <c r="G25" s="17" t="s">
        <v>7</v>
      </c>
    </row>
    <row r="26" spans="1:7" ht="12.75" customHeight="1" x14ac:dyDescent="0.2">
      <c r="A26" s="16"/>
      <c r="B26" s="17" t="s">
        <v>13</v>
      </c>
      <c r="C26" s="17" t="s">
        <v>14</v>
      </c>
      <c r="D26" s="17" t="s">
        <v>15</v>
      </c>
      <c r="E26" s="18">
        <f>177*6</f>
        <v>1062</v>
      </c>
      <c r="F26" s="19">
        <v>177</v>
      </c>
      <c r="G26" s="17" t="s">
        <v>7</v>
      </c>
    </row>
    <row r="27" spans="1:7" ht="12.75" customHeight="1" x14ac:dyDescent="0.2">
      <c r="A27" s="16"/>
      <c r="B27" s="17" t="s">
        <v>13</v>
      </c>
      <c r="C27" s="17" t="s">
        <v>14</v>
      </c>
      <c r="D27" s="17" t="s">
        <v>15</v>
      </c>
      <c r="E27" s="18">
        <f>20*6</f>
        <v>120</v>
      </c>
      <c r="F27" s="19">
        <v>20</v>
      </c>
      <c r="G27" s="17" t="s">
        <v>7</v>
      </c>
    </row>
    <row r="28" spans="1:7" ht="12.75" customHeight="1" x14ac:dyDescent="0.2">
      <c r="A28" s="16"/>
      <c r="B28" s="17" t="s">
        <v>13</v>
      </c>
      <c r="C28" s="17" t="s">
        <v>14</v>
      </c>
      <c r="D28" s="17" t="s">
        <v>15</v>
      </c>
      <c r="E28" s="18">
        <v>120</v>
      </c>
      <c r="F28" s="19">
        <v>20</v>
      </c>
      <c r="G28" s="17" t="s">
        <v>7</v>
      </c>
    </row>
    <row r="29" spans="1:7" ht="12.75" customHeight="1" x14ac:dyDescent="0.2">
      <c r="A29" s="16"/>
      <c r="B29" s="17"/>
      <c r="C29" s="17"/>
      <c r="D29" s="17"/>
      <c r="E29" s="20">
        <f>SUM(E25:E28)</f>
        <v>2412</v>
      </c>
      <c r="F29" s="20">
        <f>SUM(F25:F28)</f>
        <v>402</v>
      </c>
      <c r="G29" s="17"/>
    </row>
    <row r="30" spans="1:7" ht="12.75" customHeight="1" x14ac:dyDescent="0.2">
      <c r="A30" s="16"/>
      <c r="B30" s="17"/>
      <c r="C30" s="17"/>
      <c r="D30" s="17"/>
      <c r="E30" s="18"/>
      <c r="F30" s="19"/>
      <c r="G30" s="17"/>
    </row>
    <row r="31" spans="1:7" ht="12.75" customHeight="1" x14ac:dyDescent="0.2">
      <c r="A31" s="16"/>
      <c r="B31" s="17"/>
      <c r="C31" s="17"/>
      <c r="D31" s="17"/>
      <c r="E31" s="18"/>
      <c r="F31" s="19"/>
      <c r="G31" s="17"/>
    </row>
    <row r="32" spans="1:7" ht="12.75" customHeight="1" x14ac:dyDescent="0.2">
      <c r="A32" s="16"/>
      <c r="B32" s="17"/>
      <c r="C32" s="17"/>
      <c r="D32" s="17"/>
      <c r="E32" s="22"/>
      <c r="F32" s="22"/>
      <c r="G32" s="17"/>
    </row>
    <row r="33" spans="1:7" ht="12.75" customHeight="1" x14ac:dyDescent="0.2">
      <c r="A33" s="16"/>
      <c r="B33" s="17"/>
      <c r="C33" s="17"/>
      <c r="D33" s="17"/>
      <c r="E33" s="22"/>
      <c r="F33" s="22"/>
      <c r="G33" s="17"/>
    </row>
    <row r="34" spans="1:7" s="6" customFormat="1" ht="13.5" customHeight="1" x14ac:dyDescent="0.2">
      <c r="A34" s="13" t="s">
        <v>105</v>
      </c>
      <c r="B34" s="13" t="s">
        <v>1</v>
      </c>
      <c r="C34" s="13" t="s">
        <v>2</v>
      </c>
      <c r="D34" s="15" t="s">
        <v>3</v>
      </c>
      <c r="E34" s="15" t="s">
        <v>104</v>
      </c>
      <c r="F34" s="15" t="s">
        <v>102</v>
      </c>
      <c r="G34" s="15" t="s">
        <v>103</v>
      </c>
    </row>
    <row r="35" spans="1:7" ht="12.75" customHeight="1" x14ac:dyDescent="0.2">
      <c r="A35" s="16"/>
      <c r="B35" s="17" t="s">
        <v>13</v>
      </c>
      <c r="C35" s="17" t="s">
        <v>16</v>
      </c>
      <c r="D35" s="17" t="s">
        <v>15</v>
      </c>
      <c r="E35" s="18">
        <f>171*6</f>
        <v>1026</v>
      </c>
      <c r="F35" s="19">
        <v>171</v>
      </c>
      <c r="G35" s="17" t="s">
        <v>7</v>
      </c>
    </row>
    <row r="36" spans="1:7" x14ac:dyDescent="0.2">
      <c r="A36" s="16"/>
      <c r="B36" s="17" t="s">
        <v>13</v>
      </c>
      <c r="C36" s="17" t="s">
        <v>16</v>
      </c>
      <c r="D36" s="17" t="s">
        <v>15</v>
      </c>
      <c r="E36" s="18">
        <f>180*6</f>
        <v>1080</v>
      </c>
      <c r="F36" s="19">
        <v>180</v>
      </c>
      <c r="G36" s="17" t="s">
        <v>7</v>
      </c>
    </row>
    <row r="37" spans="1:7" ht="12.75" customHeight="1" x14ac:dyDescent="0.2">
      <c r="A37" s="16"/>
      <c r="B37" s="17" t="s">
        <v>13</v>
      </c>
      <c r="C37" s="17" t="s">
        <v>16</v>
      </c>
      <c r="D37" s="17" t="s">
        <v>15</v>
      </c>
      <c r="E37" s="18">
        <f>20*6</f>
        <v>120</v>
      </c>
      <c r="F37" s="19">
        <v>20</v>
      </c>
      <c r="G37" s="17" t="s">
        <v>7</v>
      </c>
    </row>
    <row r="38" spans="1:7" ht="12.75" customHeight="1" x14ac:dyDescent="0.2">
      <c r="A38" s="16"/>
      <c r="B38" s="17" t="s">
        <v>13</v>
      </c>
      <c r="C38" s="17" t="s">
        <v>16</v>
      </c>
      <c r="D38" s="17" t="s">
        <v>15</v>
      </c>
      <c r="E38" s="18">
        <v>12</v>
      </c>
      <c r="F38" s="19">
        <v>2</v>
      </c>
      <c r="G38" s="17" t="s">
        <v>7</v>
      </c>
    </row>
    <row r="39" spans="1:7" ht="12.75" customHeight="1" x14ac:dyDescent="0.2">
      <c r="A39" s="16"/>
      <c r="B39" s="17"/>
      <c r="C39" s="17"/>
      <c r="D39" s="17"/>
      <c r="E39" s="20">
        <f>SUM(E35:E38)</f>
        <v>2238</v>
      </c>
      <c r="F39" s="20">
        <f>SUM(F35:F38)</f>
        <v>373</v>
      </c>
      <c r="G39" s="17"/>
    </row>
    <row r="40" spans="1:7" ht="12.75" customHeight="1" x14ac:dyDescent="0.2">
      <c r="A40" s="16"/>
      <c r="B40" s="17"/>
      <c r="C40" s="17"/>
      <c r="D40" s="17"/>
      <c r="E40" s="18"/>
      <c r="F40" s="19"/>
      <c r="G40" s="17"/>
    </row>
    <row r="41" spans="1:7" ht="12.75" customHeight="1" x14ac:dyDescent="0.2">
      <c r="A41" s="16"/>
      <c r="B41" s="17"/>
      <c r="C41" s="17"/>
      <c r="D41" s="17"/>
      <c r="E41" s="18"/>
      <c r="F41" s="19"/>
      <c r="G41" s="23"/>
    </row>
    <row r="42" spans="1:7" ht="12.75" customHeight="1" x14ac:dyDescent="0.2">
      <c r="A42" s="16"/>
      <c r="B42" s="16"/>
      <c r="C42" s="16"/>
      <c r="D42" s="16"/>
      <c r="E42" s="21"/>
      <c r="F42" s="21"/>
      <c r="G42" s="21"/>
    </row>
    <row r="43" spans="1:7" ht="12.75" customHeight="1" x14ac:dyDescent="0.2">
      <c r="A43" s="16"/>
      <c r="B43" s="16"/>
      <c r="C43" s="16"/>
      <c r="D43" s="16"/>
      <c r="E43" s="16"/>
      <c r="F43" s="16"/>
      <c r="G43" s="16"/>
    </row>
    <row r="44" spans="1:7" s="6" customFormat="1" ht="13.5" customHeight="1" x14ac:dyDescent="0.2">
      <c r="A44" s="13" t="s">
        <v>105</v>
      </c>
      <c r="B44" s="13" t="s">
        <v>1</v>
      </c>
      <c r="C44" s="13" t="s">
        <v>2</v>
      </c>
      <c r="D44" s="15" t="s">
        <v>3</v>
      </c>
      <c r="E44" s="15" t="s">
        <v>104</v>
      </c>
      <c r="F44" s="15" t="s">
        <v>102</v>
      </c>
      <c r="G44" s="15" t="s">
        <v>103</v>
      </c>
    </row>
    <row r="45" spans="1:7" ht="12.75" customHeight="1" x14ac:dyDescent="0.2">
      <c r="A45" s="16"/>
      <c r="B45" s="17" t="s">
        <v>17</v>
      </c>
      <c r="C45" s="17" t="s">
        <v>18</v>
      </c>
      <c r="D45" s="17" t="s">
        <v>19</v>
      </c>
      <c r="E45" s="18">
        <f>321*6</f>
        <v>1926</v>
      </c>
      <c r="F45" s="19">
        <v>321</v>
      </c>
      <c r="G45" s="17" t="s">
        <v>7</v>
      </c>
    </row>
    <row r="46" spans="1:7" ht="12.75" customHeight="1" x14ac:dyDescent="0.2">
      <c r="A46" s="16"/>
      <c r="B46" s="17" t="s">
        <v>17</v>
      </c>
      <c r="C46" s="17" t="s">
        <v>18</v>
      </c>
      <c r="D46" s="17" t="s">
        <v>19</v>
      </c>
      <c r="E46" s="18">
        <f>308*6</f>
        <v>1848</v>
      </c>
      <c r="F46" s="19">
        <v>308</v>
      </c>
      <c r="G46" s="17" t="s">
        <v>7</v>
      </c>
    </row>
    <row r="47" spans="1:7" ht="12.75" customHeight="1" x14ac:dyDescent="0.2">
      <c r="A47" s="16"/>
      <c r="B47" s="17"/>
      <c r="C47" s="17"/>
      <c r="D47" s="17"/>
      <c r="E47" s="20">
        <f>SUM(E45:E46)</f>
        <v>3774</v>
      </c>
      <c r="F47" s="20">
        <f>SUM(F45:F46)</f>
        <v>629</v>
      </c>
      <c r="G47" s="17"/>
    </row>
    <row r="48" spans="1:7" ht="12.75" customHeight="1" x14ac:dyDescent="0.2">
      <c r="A48" s="16"/>
      <c r="B48" s="17"/>
      <c r="C48" s="17"/>
      <c r="D48" s="17"/>
      <c r="E48" s="18"/>
      <c r="F48" s="19"/>
      <c r="G48" s="17"/>
    </row>
    <row r="49" spans="1:7" ht="12.75" customHeight="1" x14ac:dyDescent="0.2">
      <c r="A49" s="16"/>
      <c r="B49" s="17"/>
      <c r="C49" s="17"/>
      <c r="D49" s="17"/>
      <c r="E49" s="18"/>
      <c r="F49" s="19"/>
      <c r="G49" s="17"/>
    </row>
    <row r="50" spans="1:7" ht="12.75" customHeight="1" x14ac:dyDescent="0.2">
      <c r="A50" s="16"/>
      <c r="B50" s="17"/>
      <c r="C50" s="17"/>
      <c r="D50" s="17"/>
      <c r="E50" s="18"/>
      <c r="F50" s="19"/>
      <c r="G50" s="17"/>
    </row>
    <row r="51" spans="1:7" ht="12.75" customHeight="1" x14ac:dyDescent="0.2">
      <c r="A51" s="16"/>
      <c r="B51" s="17"/>
      <c r="C51" s="17"/>
      <c r="D51" s="17"/>
      <c r="E51" s="18"/>
      <c r="F51" s="19"/>
      <c r="G51" s="17"/>
    </row>
    <row r="52" spans="1:7" ht="12.75" customHeight="1" x14ac:dyDescent="0.2">
      <c r="A52" s="16"/>
      <c r="B52" s="17"/>
      <c r="C52" s="17"/>
      <c r="D52" s="17"/>
      <c r="E52" s="18"/>
      <c r="F52" s="19"/>
      <c r="G52" s="17"/>
    </row>
    <row r="53" spans="1:7" ht="12.75" customHeight="1" x14ac:dyDescent="0.2">
      <c r="A53" s="16"/>
      <c r="B53" s="16"/>
      <c r="C53" s="16"/>
      <c r="D53" s="16"/>
      <c r="E53" s="16"/>
      <c r="F53" s="16"/>
      <c r="G53" s="16"/>
    </row>
    <row r="54" spans="1:7" s="6" customFormat="1" ht="13.5" customHeight="1" x14ac:dyDescent="0.2">
      <c r="A54" s="13" t="s">
        <v>105</v>
      </c>
      <c r="B54" s="13" t="s">
        <v>1</v>
      </c>
      <c r="C54" s="13" t="s">
        <v>2</v>
      </c>
      <c r="D54" s="15" t="s">
        <v>3</v>
      </c>
      <c r="E54" s="15" t="s">
        <v>104</v>
      </c>
      <c r="F54" s="15" t="s">
        <v>102</v>
      </c>
      <c r="G54" s="15" t="s">
        <v>103</v>
      </c>
    </row>
    <row r="55" spans="1:7" ht="12.75" customHeight="1" x14ac:dyDescent="0.2">
      <c r="A55" s="16"/>
      <c r="B55" s="17" t="s">
        <v>92</v>
      </c>
      <c r="C55" s="17" t="s">
        <v>93</v>
      </c>
      <c r="D55" s="17" t="s">
        <v>94</v>
      </c>
      <c r="E55" s="18">
        <f>32*36</f>
        <v>1152</v>
      </c>
      <c r="F55" s="19">
        <v>32</v>
      </c>
      <c r="G55" s="17" t="s">
        <v>8</v>
      </c>
    </row>
    <row r="56" spans="1:7" ht="12.75" customHeight="1" x14ac:dyDescent="0.2">
      <c r="A56" s="16"/>
      <c r="B56" s="17" t="s">
        <v>92</v>
      </c>
      <c r="C56" s="17" t="s">
        <v>93</v>
      </c>
      <c r="D56" s="17" t="s">
        <v>94</v>
      </c>
      <c r="E56" s="18">
        <f>23</f>
        <v>23</v>
      </c>
      <c r="F56" s="19">
        <v>1</v>
      </c>
      <c r="G56" s="17" t="s">
        <v>96</v>
      </c>
    </row>
    <row r="57" spans="1:7" ht="12.75" customHeight="1" x14ac:dyDescent="0.2">
      <c r="A57" s="16"/>
      <c r="B57" s="17" t="s">
        <v>92</v>
      </c>
      <c r="C57" s="17" t="s">
        <v>93</v>
      </c>
      <c r="D57" s="17" t="s">
        <v>94</v>
      </c>
      <c r="E57" s="18">
        <v>12</v>
      </c>
      <c r="F57" s="19">
        <v>1</v>
      </c>
      <c r="G57" s="17" t="s">
        <v>106</v>
      </c>
    </row>
    <row r="58" spans="1:7" ht="12.75" customHeight="1" x14ac:dyDescent="0.2">
      <c r="A58" s="16"/>
      <c r="B58" s="17" t="s">
        <v>92</v>
      </c>
      <c r="C58" s="17" t="s">
        <v>93</v>
      </c>
      <c r="D58" s="17" t="s">
        <v>94</v>
      </c>
      <c r="E58" s="18">
        <f>72*36</f>
        <v>2592</v>
      </c>
      <c r="F58" s="19">
        <v>72</v>
      </c>
      <c r="G58" s="17" t="s">
        <v>8</v>
      </c>
    </row>
    <row r="59" spans="1:7" ht="12.75" customHeight="1" x14ac:dyDescent="0.2">
      <c r="A59" s="16"/>
      <c r="B59" s="17"/>
      <c r="C59" s="17"/>
      <c r="D59" s="17"/>
      <c r="E59" s="20">
        <f>SUM(E55:E58)</f>
        <v>3779</v>
      </c>
      <c r="F59" s="20">
        <f>SUM(F55:F58)</f>
        <v>106</v>
      </c>
      <c r="G59" s="17"/>
    </row>
    <row r="60" spans="1:7" ht="12.75" customHeight="1" x14ac:dyDescent="0.2">
      <c r="A60" s="16"/>
      <c r="B60" s="17"/>
      <c r="C60" s="17"/>
      <c r="D60" s="17"/>
      <c r="E60" s="18"/>
      <c r="F60" s="19"/>
      <c r="G60" s="17"/>
    </row>
    <row r="61" spans="1:7" ht="12.75" customHeight="1" x14ac:dyDescent="0.2">
      <c r="A61" s="16"/>
      <c r="B61" s="17"/>
      <c r="C61" s="17"/>
      <c r="D61" s="17"/>
      <c r="E61" s="18"/>
      <c r="F61" s="19"/>
      <c r="G61" s="17"/>
    </row>
    <row r="62" spans="1:7" ht="12.75" customHeight="1" x14ac:dyDescent="0.2">
      <c r="A62" s="16"/>
      <c r="B62" s="17"/>
      <c r="C62" s="17"/>
      <c r="D62" s="17"/>
      <c r="E62" s="18"/>
      <c r="F62" s="19"/>
      <c r="G62" s="23"/>
    </row>
    <row r="63" spans="1:7" ht="12.75" customHeight="1" x14ac:dyDescent="0.2">
      <c r="A63" s="16"/>
      <c r="B63" s="17"/>
      <c r="C63" s="17"/>
      <c r="D63" s="17"/>
      <c r="E63" s="18"/>
      <c r="F63" s="19"/>
      <c r="G63" s="17"/>
    </row>
    <row r="64" spans="1:7" s="6" customFormat="1" ht="13.5" customHeight="1" x14ac:dyDescent="0.2">
      <c r="A64" s="13" t="s">
        <v>105</v>
      </c>
      <c r="B64" s="13" t="s">
        <v>1</v>
      </c>
      <c r="C64" s="13" t="s">
        <v>2</v>
      </c>
      <c r="D64" s="15" t="s">
        <v>3</v>
      </c>
      <c r="E64" s="15" t="s">
        <v>104</v>
      </c>
      <c r="F64" s="15" t="s">
        <v>102</v>
      </c>
      <c r="G64" s="15" t="s">
        <v>103</v>
      </c>
    </row>
    <row r="65" spans="1:7" ht="12.75" customHeight="1" x14ac:dyDescent="0.2">
      <c r="A65" s="16"/>
      <c r="B65" s="17" t="s">
        <v>92</v>
      </c>
      <c r="C65" s="17" t="s">
        <v>16</v>
      </c>
      <c r="D65" s="17" t="s">
        <v>94</v>
      </c>
      <c r="E65" s="18">
        <f>43*36</f>
        <v>1548</v>
      </c>
      <c r="F65" s="19">
        <v>43</v>
      </c>
      <c r="G65" s="17" t="s">
        <v>8</v>
      </c>
    </row>
    <row r="66" spans="1:7" ht="12.75" customHeight="1" x14ac:dyDescent="0.2">
      <c r="A66" s="16"/>
      <c r="B66" s="17" t="s">
        <v>92</v>
      </c>
      <c r="C66" s="17" t="s">
        <v>16</v>
      </c>
      <c r="D66" s="17" t="s">
        <v>94</v>
      </c>
      <c r="E66" s="18">
        <v>35</v>
      </c>
      <c r="F66" s="19">
        <v>1</v>
      </c>
      <c r="G66" s="17" t="s">
        <v>95</v>
      </c>
    </row>
    <row r="67" spans="1:7" ht="12.75" customHeight="1" x14ac:dyDescent="0.2">
      <c r="A67" s="16"/>
      <c r="B67" s="17" t="s">
        <v>92</v>
      </c>
      <c r="C67" s="17" t="s">
        <v>16</v>
      </c>
      <c r="D67" s="17" t="s">
        <v>94</v>
      </c>
      <c r="E67" s="18">
        <v>12</v>
      </c>
      <c r="F67" s="19">
        <v>1</v>
      </c>
      <c r="G67" s="17" t="s">
        <v>106</v>
      </c>
    </row>
    <row r="68" spans="1:7" ht="12.75" customHeight="1" x14ac:dyDescent="0.2">
      <c r="A68" s="16"/>
      <c r="B68" s="17" t="s">
        <v>92</v>
      </c>
      <c r="C68" s="17" t="s">
        <v>16</v>
      </c>
      <c r="D68" s="17" t="s">
        <v>94</v>
      </c>
      <c r="E68" s="18">
        <f>57*36</f>
        <v>2052</v>
      </c>
      <c r="F68" s="19">
        <v>57</v>
      </c>
      <c r="G68" s="17" t="s">
        <v>8</v>
      </c>
    </row>
    <row r="69" spans="1:7" ht="12.75" customHeight="1" x14ac:dyDescent="0.2">
      <c r="A69" s="16"/>
      <c r="B69" s="17" t="s">
        <v>92</v>
      </c>
      <c r="C69" s="17" t="s">
        <v>16</v>
      </c>
      <c r="D69" s="17" t="s">
        <v>94</v>
      </c>
      <c r="E69" s="18">
        <v>24</v>
      </c>
      <c r="F69" s="19">
        <v>1</v>
      </c>
      <c r="G69" s="17" t="s">
        <v>107</v>
      </c>
    </row>
    <row r="70" spans="1:7" ht="12.75" customHeight="1" x14ac:dyDescent="0.2">
      <c r="A70" s="16"/>
      <c r="B70" s="17"/>
      <c r="C70" s="17"/>
      <c r="D70" s="17"/>
      <c r="E70" s="20">
        <f>SUM(E65:E69)</f>
        <v>3671</v>
      </c>
      <c r="F70" s="20">
        <f>SUM(F65:F69)</f>
        <v>103</v>
      </c>
      <c r="G70" s="17"/>
    </row>
    <row r="71" spans="1:7" ht="12.75" customHeight="1" x14ac:dyDescent="0.2">
      <c r="A71" s="16"/>
      <c r="B71" s="16"/>
      <c r="C71" s="16"/>
      <c r="D71" s="16"/>
      <c r="E71" s="21"/>
      <c r="F71" s="21"/>
      <c r="G71" s="21"/>
    </row>
    <row r="72" spans="1:7" ht="12.75" customHeight="1" x14ac:dyDescent="0.2">
      <c r="A72" s="16"/>
      <c r="B72" s="16"/>
      <c r="C72" s="16"/>
      <c r="D72" s="16"/>
      <c r="E72" s="16"/>
      <c r="F72" s="16"/>
      <c r="G72" s="16"/>
    </row>
    <row r="73" spans="1:7" s="6" customFormat="1" ht="13.5" customHeight="1" x14ac:dyDescent="0.2">
      <c r="A73" s="13" t="s">
        <v>105</v>
      </c>
      <c r="B73" s="13" t="s">
        <v>1</v>
      </c>
      <c r="C73" s="13" t="s">
        <v>2</v>
      </c>
      <c r="D73" s="15" t="s">
        <v>3</v>
      </c>
      <c r="E73" s="15" t="s">
        <v>104</v>
      </c>
      <c r="F73" s="15" t="s">
        <v>102</v>
      </c>
      <c r="G73" s="15" t="s">
        <v>103</v>
      </c>
    </row>
    <row r="74" spans="1:7" ht="12.75" customHeight="1" x14ac:dyDescent="0.2">
      <c r="A74" s="16"/>
      <c r="B74" s="17" t="s">
        <v>97</v>
      </c>
      <c r="C74" s="17" t="s">
        <v>98</v>
      </c>
      <c r="D74" s="17" t="s">
        <v>99</v>
      </c>
      <c r="E74" s="18">
        <f>314*6</f>
        <v>1884</v>
      </c>
      <c r="F74" s="19">
        <v>314</v>
      </c>
      <c r="G74" s="17" t="s">
        <v>7</v>
      </c>
    </row>
    <row r="75" spans="1:7" ht="12.75" customHeight="1" x14ac:dyDescent="0.2">
      <c r="A75" s="16"/>
      <c r="B75" s="17" t="s">
        <v>97</v>
      </c>
      <c r="C75" s="17" t="s">
        <v>98</v>
      </c>
      <c r="D75" s="17" t="s">
        <v>99</v>
      </c>
      <c r="E75" s="18">
        <f>460*6</f>
        <v>2760</v>
      </c>
      <c r="F75" s="19">
        <v>460</v>
      </c>
      <c r="G75" s="17" t="s">
        <v>7</v>
      </c>
    </row>
    <row r="76" spans="1:7" ht="12.75" customHeight="1" x14ac:dyDescent="0.2">
      <c r="A76" s="16"/>
      <c r="B76" s="17"/>
      <c r="C76" s="17"/>
      <c r="D76" s="17"/>
      <c r="E76" s="20">
        <f>SUM(E74:E75)</f>
        <v>4644</v>
      </c>
      <c r="F76" s="20">
        <f>SUM(F74:F75)</f>
        <v>774</v>
      </c>
      <c r="G76" s="17"/>
    </row>
    <row r="77" spans="1:7" ht="12.75" customHeight="1" x14ac:dyDescent="0.2">
      <c r="A77" s="16"/>
      <c r="B77" s="17"/>
      <c r="C77" s="17"/>
      <c r="D77" s="17"/>
      <c r="E77" s="18"/>
      <c r="F77" s="19"/>
      <c r="G77" s="17"/>
    </row>
    <row r="78" spans="1:7" ht="12.75" customHeight="1" x14ac:dyDescent="0.2">
      <c r="A78" s="16"/>
      <c r="B78" s="17"/>
      <c r="C78" s="17"/>
      <c r="D78" s="17"/>
      <c r="E78" s="18"/>
      <c r="F78" s="19"/>
      <c r="G78" s="17"/>
    </row>
    <row r="79" spans="1:7" ht="12.75" customHeight="1" x14ac:dyDescent="0.2">
      <c r="A79" s="16"/>
      <c r="B79" s="17"/>
      <c r="C79" s="17"/>
      <c r="D79" s="17"/>
      <c r="E79" s="18"/>
      <c r="F79" s="19"/>
      <c r="G79" s="17"/>
    </row>
    <row r="80" spans="1:7" ht="12.75" customHeight="1" x14ac:dyDescent="0.2">
      <c r="A80" s="16"/>
      <c r="B80" s="17"/>
      <c r="C80" s="17"/>
      <c r="D80" s="17"/>
      <c r="E80" s="18"/>
      <c r="F80" s="19"/>
      <c r="G80" s="23"/>
    </row>
    <row r="81" spans="1:7" ht="12.75" customHeight="1" x14ac:dyDescent="0.2">
      <c r="A81" s="16"/>
      <c r="B81" s="17"/>
      <c r="C81" s="17"/>
      <c r="D81" s="17"/>
      <c r="E81" s="18"/>
      <c r="F81" s="19"/>
      <c r="G81" s="17"/>
    </row>
    <row r="82" spans="1:7" ht="12.75" customHeight="1" x14ac:dyDescent="0.2">
      <c r="B82" s="3"/>
      <c r="C82" s="3"/>
      <c r="D82" s="3"/>
      <c r="E82" s="2"/>
      <c r="F82" s="5"/>
      <c r="G82" s="1"/>
    </row>
    <row r="83" spans="1:7" ht="12.75" customHeight="1" x14ac:dyDescent="0.2">
      <c r="B83" s="3"/>
      <c r="C83" s="3"/>
      <c r="D83" s="3"/>
      <c r="E83" s="2"/>
      <c r="F83" s="5"/>
      <c r="G83" s="1"/>
    </row>
    <row r="84" spans="1:7" ht="12.75" customHeight="1" x14ac:dyDescent="0.2">
      <c r="B84" s="3"/>
      <c r="C84" s="3"/>
      <c r="D84" s="3"/>
      <c r="E84" s="2"/>
      <c r="F84" s="5"/>
      <c r="G84" s="1"/>
    </row>
    <row r="85" spans="1:7" ht="12.75" customHeight="1" x14ac:dyDescent="0.2">
      <c r="B85" s="3"/>
      <c r="C85" s="3"/>
      <c r="D85" s="3"/>
      <c r="E85" s="2"/>
      <c r="F85" s="5"/>
      <c r="G85" s="1"/>
    </row>
  </sheetData>
  <mergeCells count="1">
    <mergeCell ref="B1:D1"/>
  </mergeCells>
  <pageMargins left="0.5" right="0.5" top="0.5" bottom="0.5" header="0.3" footer="0.3"/>
  <pageSetup scale="88" fitToHeight="6" orientation="landscape" r:id="rId1"/>
  <headerFooter alignWithMargins="0"/>
  <rowBreaks count="2" manualBreakCount="2">
    <brk id="22" max="16383" man="1"/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76"/>
  <sheetViews>
    <sheetView showGridLines="0" showOutlineSymbols="0" zoomScaleNormal="100" workbookViewId="0"/>
  </sheetViews>
  <sheetFormatPr defaultColWidth="6.85546875" defaultRowHeight="12.75" customHeight="1" x14ac:dyDescent="0.2"/>
  <cols>
    <col min="1" max="1" width="18.140625" customWidth="1"/>
    <col min="2" max="2" width="17.140625" customWidth="1"/>
    <col min="3" max="3" width="16.42578125" bestFit="1" customWidth="1"/>
    <col min="4" max="4" width="24.28515625" customWidth="1"/>
    <col min="5" max="5" width="18" bestFit="1" customWidth="1"/>
    <col min="6" max="6" width="8.5703125" customWidth="1"/>
    <col min="7" max="7" width="7.85546875" bestFit="1" customWidth="1"/>
    <col min="8" max="8" width="8.28515625" bestFit="1" customWidth="1"/>
  </cols>
  <sheetData>
    <row r="1" spans="1:8" s="6" customFormat="1" ht="13.5" customHeight="1" x14ac:dyDescent="0.2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1" t="s">
        <v>5</v>
      </c>
      <c r="G1" s="11" t="s">
        <v>100</v>
      </c>
      <c r="H1" s="12" t="s">
        <v>101</v>
      </c>
    </row>
    <row r="2" spans="1:8" ht="12.75" customHeight="1" x14ac:dyDescent="0.2">
      <c r="A2" s="3" t="s">
        <v>20</v>
      </c>
      <c r="B2" s="3" t="s">
        <v>21</v>
      </c>
      <c r="C2" s="3" t="s">
        <v>22</v>
      </c>
      <c r="D2" s="3" t="s">
        <v>23</v>
      </c>
      <c r="E2" s="4" t="s">
        <v>24</v>
      </c>
      <c r="F2" s="2">
        <v>120</v>
      </c>
      <c r="G2" s="5">
        <v>20</v>
      </c>
      <c r="H2" s="1" t="s">
        <v>7</v>
      </c>
    </row>
    <row r="3" spans="1:8" ht="12.75" customHeight="1" x14ac:dyDescent="0.2">
      <c r="A3" s="3" t="s">
        <v>20</v>
      </c>
      <c r="B3" s="3" t="s">
        <v>21</v>
      </c>
      <c r="C3" s="3" t="s">
        <v>22</v>
      </c>
      <c r="D3" s="3" t="s">
        <v>23</v>
      </c>
      <c r="E3" s="4" t="s">
        <v>25</v>
      </c>
      <c r="F3" s="2">
        <v>300</v>
      </c>
      <c r="G3" s="5">
        <v>50</v>
      </c>
      <c r="H3" s="1" t="s">
        <v>7</v>
      </c>
    </row>
    <row r="4" spans="1:8" ht="12.75" customHeight="1" x14ac:dyDescent="0.2">
      <c r="A4" s="3" t="s">
        <v>20</v>
      </c>
      <c r="B4" s="3" t="s">
        <v>21</v>
      </c>
      <c r="C4" s="3" t="s">
        <v>22</v>
      </c>
      <c r="D4" s="3" t="s">
        <v>23</v>
      </c>
      <c r="E4" s="4" t="s">
        <v>26</v>
      </c>
      <c r="F4" s="2">
        <v>300</v>
      </c>
      <c r="G4" s="5">
        <v>50</v>
      </c>
      <c r="H4" s="1" t="s">
        <v>7</v>
      </c>
    </row>
    <row r="5" spans="1:8" ht="12.75" customHeight="1" x14ac:dyDescent="0.2">
      <c r="A5" s="3" t="s">
        <v>20</v>
      </c>
      <c r="B5" s="3" t="s">
        <v>21</v>
      </c>
      <c r="C5" s="3" t="s">
        <v>22</v>
      </c>
      <c r="D5" s="3" t="s">
        <v>23</v>
      </c>
      <c r="E5" s="4" t="s">
        <v>27</v>
      </c>
      <c r="F5" s="2">
        <v>300</v>
      </c>
      <c r="G5" s="5">
        <v>50</v>
      </c>
      <c r="H5" s="1" t="s">
        <v>7</v>
      </c>
    </row>
    <row r="6" spans="1:8" ht="12.75" customHeight="1" x14ac:dyDescent="0.2">
      <c r="A6" s="3" t="s">
        <v>20</v>
      </c>
      <c r="B6" s="3" t="s">
        <v>21</v>
      </c>
      <c r="C6" s="3" t="s">
        <v>22</v>
      </c>
      <c r="D6" s="3" t="s">
        <v>23</v>
      </c>
      <c r="E6" s="4" t="s">
        <v>28</v>
      </c>
      <c r="F6" s="2">
        <v>294</v>
      </c>
      <c r="G6" s="5">
        <v>49</v>
      </c>
      <c r="H6" s="1" t="s">
        <v>7</v>
      </c>
    </row>
    <row r="7" spans="1:8" ht="12.75" customHeight="1" x14ac:dyDescent="0.2">
      <c r="A7" s="3" t="s">
        <v>29</v>
      </c>
      <c r="B7" s="3" t="s">
        <v>21</v>
      </c>
      <c r="C7" s="3" t="s">
        <v>22</v>
      </c>
      <c r="D7" s="3" t="s">
        <v>23</v>
      </c>
      <c r="E7" s="4" t="s">
        <v>30</v>
      </c>
      <c r="F7" s="2">
        <v>150</v>
      </c>
      <c r="G7" s="5">
        <v>25</v>
      </c>
      <c r="H7" s="1" t="s">
        <v>7</v>
      </c>
    </row>
    <row r="8" spans="1:8" ht="12.75" customHeight="1" x14ac:dyDescent="0.2">
      <c r="A8" s="3" t="s">
        <v>20</v>
      </c>
      <c r="B8" s="3" t="s">
        <v>21</v>
      </c>
      <c r="C8" s="3" t="s">
        <v>22</v>
      </c>
      <c r="D8" s="3" t="s">
        <v>23</v>
      </c>
      <c r="E8" s="4" t="s">
        <v>24</v>
      </c>
      <c r="F8" s="2">
        <v>5</v>
      </c>
      <c r="G8" s="5">
        <v>1</v>
      </c>
      <c r="H8" s="1" t="s">
        <v>6</v>
      </c>
    </row>
    <row r="9" spans="1:8" ht="12.75" customHeight="1" x14ac:dyDescent="0.2">
      <c r="A9" s="3"/>
      <c r="B9" s="3"/>
      <c r="C9" s="3"/>
      <c r="D9" s="3"/>
      <c r="E9" s="4"/>
      <c r="F9" s="7">
        <f>SUM(F2:F8)</f>
        <v>1469</v>
      </c>
      <c r="G9" s="7">
        <f>SUM(G2:G8)</f>
        <v>245</v>
      </c>
      <c r="H9" s="1"/>
    </row>
    <row r="10" spans="1:8" ht="12.75" customHeight="1" x14ac:dyDescent="0.2">
      <c r="A10" s="3"/>
      <c r="B10" s="3"/>
      <c r="C10" s="3"/>
      <c r="D10" s="3"/>
      <c r="E10" s="4"/>
      <c r="F10" s="2"/>
      <c r="G10" s="5"/>
      <c r="H10" s="1"/>
    </row>
    <row r="11" spans="1:8" s="6" customFormat="1" ht="13.5" customHeight="1" x14ac:dyDescent="0.2">
      <c r="A11" s="9" t="s">
        <v>0</v>
      </c>
      <c r="B11" s="9" t="s">
        <v>1</v>
      </c>
      <c r="C11" s="9" t="s">
        <v>2</v>
      </c>
      <c r="D11" s="10" t="s">
        <v>3</v>
      </c>
      <c r="E11" s="10" t="s">
        <v>4</v>
      </c>
      <c r="F11" s="11" t="s">
        <v>5</v>
      </c>
      <c r="G11" s="11" t="s">
        <v>100</v>
      </c>
      <c r="H11" s="12" t="s">
        <v>101</v>
      </c>
    </row>
    <row r="12" spans="1:8" ht="12.75" customHeight="1" x14ac:dyDescent="0.2">
      <c r="A12" s="3" t="s">
        <v>31</v>
      </c>
      <c r="B12" s="3" t="s">
        <v>21</v>
      </c>
      <c r="C12" s="3" t="s">
        <v>32</v>
      </c>
      <c r="D12" s="3" t="s">
        <v>23</v>
      </c>
      <c r="E12" s="4" t="s">
        <v>33</v>
      </c>
      <c r="F12" s="2">
        <v>300</v>
      </c>
      <c r="G12" s="5">
        <v>50</v>
      </c>
      <c r="H12" s="1" t="s">
        <v>7</v>
      </c>
    </row>
    <row r="13" spans="1:8" ht="12.75" customHeight="1" x14ac:dyDescent="0.2">
      <c r="A13" s="3" t="s">
        <v>31</v>
      </c>
      <c r="B13" s="3" t="s">
        <v>21</v>
      </c>
      <c r="C13" s="3" t="s">
        <v>32</v>
      </c>
      <c r="D13" s="3" t="s">
        <v>23</v>
      </c>
      <c r="E13" s="4" t="s">
        <v>34</v>
      </c>
      <c r="F13" s="2">
        <v>60</v>
      </c>
      <c r="G13" s="5">
        <v>10</v>
      </c>
      <c r="H13" s="1" t="s">
        <v>7</v>
      </c>
    </row>
    <row r="14" spans="1:8" ht="12.75" customHeight="1" x14ac:dyDescent="0.2">
      <c r="A14" s="3" t="s">
        <v>31</v>
      </c>
      <c r="B14" s="3" t="s">
        <v>21</v>
      </c>
      <c r="C14" s="3" t="s">
        <v>32</v>
      </c>
      <c r="D14" s="3" t="s">
        <v>23</v>
      </c>
      <c r="E14" s="4" t="s">
        <v>35</v>
      </c>
      <c r="F14" s="2">
        <v>300</v>
      </c>
      <c r="G14" s="5">
        <v>50</v>
      </c>
      <c r="H14" s="1" t="s">
        <v>7</v>
      </c>
    </row>
    <row r="15" spans="1:8" ht="12.75" customHeight="1" x14ac:dyDescent="0.2">
      <c r="A15" s="3" t="s">
        <v>31</v>
      </c>
      <c r="B15" s="3" t="s">
        <v>21</v>
      </c>
      <c r="C15" s="3" t="s">
        <v>32</v>
      </c>
      <c r="D15" s="3" t="s">
        <v>23</v>
      </c>
      <c r="E15" s="4" t="s">
        <v>36</v>
      </c>
      <c r="F15" s="2">
        <v>120</v>
      </c>
      <c r="G15" s="5">
        <v>20</v>
      </c>
      <c r="H15" s="1" t="s">
        <v>7</v>
      </c>
    </row>
    <row r="16" spans="1:8" ht="12.75" customHeight="1" x14ac:dyDescent="0.2">
      <c r="A16" s="3" t="s">
        <v>37</v>
      </c>
      <c r="B16" s="3" t="s">
        <v>21</v>
      </c>
      <c r="C16" s="3" t="s">
        <v>32</v>
      </c>
      <c r="D16" s="3" t="s">
        <v>23</v>
      </c>
      <c r="E16" s="4" t="s">
        <v>38</v>
      </c>
      <c r="F16" s="2">
        <v>144</v>
      </c>
      <c r="G16" s="5">
        <v>24</v>
      </c>
      <c r="H16" s="1" t="s">
        <v>7</v>
      </c>
    </row>
    <row r="17" spans="1:8" ht="12.75" customHeight="1" x14ac:dyDescent="0.2">
      <c r="A17" s="3" t="s">
        <v>37</v>
      </c>
      <c r="B17" s="3" t="s">
        <v>21</v>
      </c>
      <c r="C17" s="3" t="s">
        <v>32</v>
      </c>
      <c r="D17" s="3" t="s">
        <v>23</v>
      </c>
      <c r="E17" s="4" t="s">
        <v>38</v>
      </c>
      <c r="F17" s="2">
        <v>5</v>
      </c>
      <c r="G17" s="5">
        <v>1</v>
      </c>
      <c r="H17" s="1" t="s">
        <v>6</v>
      </c>
    </row>
    <row r="18" spans="1:8" ht="12.75" customHeight="1" x14ac:dyDescent="0.2">
      <c r="A18" s="3"/>
      <c r="B18" s="3"/>
      <c r="C18" s="3"/>
      <c r="D18" s="3"/>
      <c r="E18" s="4"/>
      <c r="F18" s="7">
        <f>SUM(F12:F17)</f>
        <v>929</v>
      </c>
      <c r="G18" s="8">
        <f>SUM(G12:G17)</f>
        <v>155</v>
      </c>
      <c r="H18" s="1"/>
    </row>
    <row r="19" spans="1:8" ht="12.75" customHeight="1" x14ac:dyDescent="0.2">
      <c r="A19" s="3"/>
      <c r="B19" s="3"/>
      <c r="C19" s="3"/>
      <c r="D19" s="3"/>
      <c r="E19" s="4"/>
      <c r="F19" s="2"/>
      <c r="G19" s="5"/>
      <c r="H19" s="1"/>
    </row>
    <row r="20" spans="1:8" s="6" customFormat="1" ht="13.5" customHeight="1" x14ac:dyDescent="0.2">
      <c r="A20" s="9" t="s">
        <v>0</v>
      </c>
      <c r="B20" s="9" t="s">
        <v>1</v>
      </c>
      <c r="C20" s="9" t="s">
        <v>2</v>
      </c>
      <c r="D20" s="10" t="s">
        <v>3</v>
      </c>
      <c r="E20" s="10" t="s">
        <v>4</v>
      </c>
      <c r="F20" s="11" t="s">
        <v>5</v>
      </c>
      <c r="G20" s="11" t="s">
        <v>100</v>
      </c>
      <c r="H20" s="12" t="s">
        <v>101</v>
      </c>
    </row>
    <row r="21" spans="1:8" ht="12.75" customHeight="1" x14ac:dyDescent="0.2">
      <c r="A21" s="3" t="s">
        <v>39</v>
      </c>
      <c r="B21" s="3" t="s">
        <v>40</v>
      </c>
      <c r="C21" s="3" t="s">
        <v>41</v>
      </c>
      <c r="D21" s="3" t="s">
        <v>42</v>
      </c>
      <c r="E21" s="4" t="s">
        <v>43</v>
      </c>
      <c r="F21" s="2">
        <v>300</v>
      </c>
      <c r="G21" s="5">
        <v>50</v>
      </c>
      <c r="H21" s="1" t="s">
        <v>7</v>
      </c>
    </row>
    <row r="22" spans="1:8" ht="12.75" customHeight="1" x14ac:dyDescent="0.2">
      <c r="A22" s="3" t="s">
        <v>39</v>
      </c>
      <c r="B22" s="3" t="s">
        <v>40</v>
      </c>
      <c r="C22" s="3" t="s">
        <v>41</v>
      </c>
      <c r="D22" s="3" t="s">
        <v>42</v>
      </c>
      <c r="E22" s="4" t="s">
        <v>44</v>
      </c>
      <c r="F22" s="2">
        <v>300</v>
      </c>
      <c r="G22" s="5">
        <v>50</v>
      </c>
      <c r="H22" s="1" t="s">
        <v>7</v>
      </c>
    </row>
    <row r="23" spans="1:8" ht="12.75" customHeight="1" x14ac:dyDescent="0.2">
      <c r="A23" s="3" t="s">
        <v>39</v>
      </c>
      <c r="B23" s="3" t="s">
        <v>40</v>
      </c>
      <c r="C23" s="3" t="s">
        <v>41</v>
      </c>
      <c r="D23" s="3" t="s">
        <v>42</v>
      </c>
      <c r="E23" s="4" t="s">
        <v>45</v>
      </c>
      <c r="F23" s="2">
        <v>180</v>
      </c>
      <c r="G23" s="5">
        <v>30</v>
      </c>
      <c r="H23" s="1" t="s">
        <v>7</v>
      </c>
    </row>
    <row r="24" spans="1:8" ht="12.75" customHeight="1" x14ac:dyDescent="0.2">
      <c r="A24" s="3" t="s">
        <v>39</v>
      </c>
      <c r="B24" s="3" t="s">
        <v>40</v>
      </c>
      <c r="C24" s="3" t="s">
        <v>41</v>
      </c>
      <c r="D24" s="3" t="s">
        <v>42</v>
      </c>
      <c r="E24" s="4" t="s">
        <v>46</v>
      </c>
      <c r="F24" s="2">
        <v>300</v>
      </c>
      <c r="G24" s="5">
        <v>50</v>
      </c>
      <c r="H24" s="1" t="s">
        <v>7</v>
      </c>
    </row>
    <row r="25" spans="1:8" ht="12.75" customHeight="1" x14ac:dyDescent="0.2">
      <c r="A25" s="3" t="s">
        <v>47</v>
      </c>
      <c r="B25" s="3" t="s">
        <v>40</v>
      </c>
      <c r="C25" s="3" t="s">
        <v>41</v>
      </c>
      <c r="D25" s="3" t="s">
        <v>42</v>
      </c>
      <c r="E25" s="4" t="s">
        <v>48</v>
      </c>
      <c r="F25" s="2">
        <v>330</v>
      </c>
      <c r="G25" s="5">
        <v>55</v>
      </c>
      <c r="H25" s="1" t="s">
        <v>7</v>
      </c>
    </row>
    <row r="26" spans="1:8" ht="12.75" customHeight="1" x14ac:dyDescent="0.2">
      <c r="A26" s="3" t="s">
        <v>47</v>
      </c>
      <c r="B26" s="3" t="s">
        <v>40</v>
      </c>
      <c r="C26" s="3" t="s">
        <v>41</v>
      </c>
      <c r="D26" s="3" t="s">
        <v>42</v>
      </c>
      <c r="E26" s="4" t="s">
        <v>49</v>
      </c>
      <c r="F26" s="2">
        <v>330</v>
      </c>
      <c r="G26" s="5">
        <v>55</v>
      </c>
      <c r="H26" s="1" t="s">
        <v>7</v>
      </c>
    </row>
    <row r="27" spans="1:8" ht="12.75" customHeight="1" x14ac:dyDescent="0.2">
      <c r="A27" s="3" t="s">
        <v>47</v>
      </c>
      <c r="B27" s="3" t="s">
        <v>40</v>
      </c>
      <c r="C27" s="3" t="s">
        <v>41</v>
      </c>
      <c r="D27" s="3" t="s">
        <v>42</v>
      </c>
      <c r="E27" s="4" t="s">
        <v>50</v>
      </c>
      <c r="F27" s="2">
        <v>330</v>
      </c>
      <c r="G27" s="5">
        <v>55</v>
      </c>
      <c r="H27" s="1" t="s">
        <v>7</v>
      </c>
    </row>
    <row r="28" spans="1:8" ht="12.75" customHeight="1" x14ac:dyDescent="0.2">
      <c r="A28" s="3" t="s">
        <v>47</v>
      </c>
      <c r="B28" s="3" t="s">
        <v>40</v>
      </c>
      <c r="C28" s="3" t="s">
        <v>41</v>
      </c>
      <c r="D28" s="3" t="s">
        <v>42</v>
      </c>
      <c r="E28" s="4" t="s">
        <v>51</v>
      </c>
      <c r="F28" s="2">
        <v>84</v>
      </c>
      <c r="G28" s="5">
        <v>14</v>
      </c>
      <c r="H28" s="1" t="s">
        <v>7</v>
      </c>
    </row>
    <row r="29" spans="1:8" ht="12.75" customHeight="1" x14ac:dyDescent="0.2">
      <c r="A29" s="3" t="s">
        <v>52</v>
      </c>
      <c r="B29" s="3" t="s">
        <v>40</v>
      </c>
      <c r="C29" s="3" t="s">
        <v>41</v>
      </c>
      <c r="D29" s="3" t="s">
        <v>42</v>
      </c>
      <c r="E29" s="4" t="s">
        <v>53</v>
      </c>
      <c r="F29" s="2">
        <v>120</v>
      </c>
      <c r="G29" s="5">
        <v>20</v>
      </c>
      <c r="H29" s="1" t="s">
        <v>7</v>
      </c>
    </row>
    <row r="30" spans="1:8" ht="12.75" customHeight="1" x14ac:dyDescent="0.2">
      <c r="A30" s="3" t="s">
        <v>54</v>
      </c>
      <c r="B30" s="3" t="s">
        <v>40</v>
      </c>
      <c r="C30" s="3" t="s">
        <v>41</v>
      </c>
      <c r="D30" s="3" t="s">
        <v>42</v>
      </c>
      <c r="E30" s="4" t="s">
        <v>55</v>
      </c>
      <c r="F30" s="2">
        <v>120</v>
      </c>
      <c r="G30" s="5">
        <v>20</v>
      </c>
      <c r="H30" s="1" t="s">
        <v>7</v>
      </c>
    </row>
    <row r="31" spans="1:8" ht="12.75" customHeight="1" x14ac:dyDescent="0.2">
      <c r="A31" s="3" t="s">
        <v>47</v>
      </c>
      <c r="B31" s="3" t="s">
        <v>40</v>
      </c>
      <c r="C31" s="3" t="s">
        <v>41</v>
      </c>
      <c r="D31" s="3" t="s">
        <v>42</v>
      </c>
      <c r="E31" s="4" t="s">
        <v>51</v>
      </c>
      <c r="F31" s="2">
        <v>5</v>
      </c>
      <c r="G31" s="5">
        <v>1</v>
      </c>
      <c r="H31" s="1" t="s">
        <v>6</v>
      </c>
    </row>
    <row r="32" spans="1:8" ht="12.75" customHeight="1" x14ac:dyDescent="0.2">
      <c r="A32" s="3"/>
      <c r="B32" s="3"/>
      <c r="C32" s="3"/>
      <c r="D32" s="3"/>
      <c r="E32" s="4"/>
      <c r="F32" s="7">
        <f>SUM(F21:F31)</f>
        <v>2399</v>
      </c>
      <c r="G32" s="7">
        <f>SUM(G21:G31)</f>
        <v>400</v>
      </c>
      <c r="H32" s="1"/>
    </row>
    <row r="33" spans="1:8" ht="12.75" customHeight="1" x14ac:dyDescent="0.2">
      <c r="A33" s="3"/>
      <c r="B33" s="3"/>
      <c r="C33" s="3"/>
      <c r="D33" s="3"/>
      <c r="E33" s="4"/>
      <c r="F33" s="2"/>
      <c r="G33" s="5"/>
      <c r="H33" s="1"/>
    </row>
    <row r="34" spans="1:8" s="6" customFormat="1" ht="13.5" customHeight="1" x14ac:dyDescent="0.2">
      <c r="A34" s="9" t="s">
        <v>0</v>
      </c>
      <c r="B34" s="9" t="s">
        <v>1</v>
      </c>
      <c r="C34" s="9" t="s">
        <v>2</v>
      </c>
      <c r="D34" s="10" t="s">
        <v>3</v>
      </c>
      <c r="E34" s="10" t="s">
        <v>4</v>
      </c>
      <c r="F34" s="11" t="s">
        <v>5</v>
      </c>
      <c r="G34" s="11" t="s">
        <v>100</v>
      </c>
      <c r="H34" s="12" t="s">
        <v>101</v>
      </c>
    </row>
    <row r="35" spans="1:8" ht="12.75" customHeight="1" x14ac:dyDescent="0.2">
      <c r="A35" s="3" t="s">
        <v>56</v>
      </c>
      <c r="B35" s="3" t="s">
        <v>40</v>
      </c>
      <c r="C35" s="3" t="s">
        <v>57</v>
      </c>
      <c r="D35" s="3" t="s">
        <v>42</v>
      </c>
      <c r="E35" s="4" t="s">
        <v>58</v>
      </c>
      <c r="F35" s="2">
        <v>330</v>
      </c>
      <c r="G35" s="5">
        <v>55</v>
      </c>
      <c r="H35" s="1" t="s">
        <v>7</v>
      </c>
    </row>
    <row r="36" spans="1:8" ht="12.75" customHeight="1" x14ac:dyDescent="0.2">
      <c r="A36" s="3" t="s">
        <v>56</v>
      </c>
      <c r="B36" s="3" t="s">
        <v>40</v>
      </c>
      <c r="C36" s="3" t="s">
        <v>57</v>
      </c>
      <c r="D36" s="3" t="s">
        <v>42</v>
      </c>
      <c r="E36" s="4" t="s">
        <v>59</v>
      </c>
      <c r="F36" s="2">
        <v>84</v>
      </c>
      <c r="G36" s="5">
        <v>14</v>
      </c>
      <c r="H36" s="1" t="s">
        <v>7</v>
      </c>
    </row>
    <row r="37" spans="1:8" ht="12.75" customHeight="1" x14ac:dyDescent="0.2">
      <c r="A37" s="3" t="s">
        <v>56</v>
      </c>
      <c r="B37" s="3" t="s">
        <v>40</v>
      </c>
      <c r="C37" s="3" t="s">
        <v>57</v>
      </c>
      <c r="D37" s="3" t="s">
        <v>42</v>
      </c>
      <c r="E37" s="4" t="s">
        <v>60</v>
      </c>
      <c r="F37" s="2">
        <v>330</v>
      </c>
      <c r="G37" s="5">
        <v>55</v>
      </c>
      <c r="H37" s="1" t="s">
        <v>7</v>
      </c>
    </row>
    <row r="38" spans="1:8" ht="12.75" customHeight="1" x14ac:dyDescent="0.2">
      <c r="A38" s="3" t="s">
        <v>56</v>
      </c>
      <c r="B38" s="3" t="s">
        <v>40</v>
      </c>
      <c r="C38" s="3" t="s">
        <v>57</v>
      </c>
      <c r="D38" s="3" t="s">
        <v>42</v>
      </c>
      <c r="E38" s="4" t="s">
        <v>61</v>
      </c>
      <c r="F38" s="2">
        <v>330</v>
      </c>
      <c r="G38" s="5">
        <v>55</v>
      </c>
      <c r="H38" s="1" t="s">
        <v>7</v>
      </c>
    </row>
    <row r="39" spans="1:8" ht="12.75" customHeight="1" x14ac:dyDescent="0.2">
      <c r="A39" s="3" t="s">
        <v>62</v>
      </c>
      <c r="B39" s="3" t="s">
        <v>40</v>
      </c>
      <c r="C39" s="3" t="s">
        <v>57</v>
      </c>
      <c r="D39" s="3" t="s">
        <v>42</v>
      </c>
      <c r="E39" s="4" t="s">
        <v>63</v>
      </c>
      <c r="F39" s="2">
        <v>300</v>
      </c>
      <c r="G39" s="5">
        <v>50</v>
      </c>
      <c r="H39" s="1" t="s">
        <v>7</v>
      </c>
    </row>
    <row r="40" spans="1:8" ht="12.75" customHeight="1" x14ac:dyDescent="0.2">
      <c r="A40" s="3" t="s">
        <v>62</v>
      </c>
      <c r="B40" s="3" t="s">
        <v>40</v>
      </c>
      <c r="C40" s="3" t="s">
        <v>57</v>
      </c>
      <c r="D40" s="3" t="s">
        <v>42</v>
      </c>
      <c r="E40" s="4" t="s">
        <v>64</v>
      </c>
      <c r="F40" s="2">
        <v>300</v>
      </c>
      <c r="G40" s="5">
        <v>50</v>
      </c>
      <c r="H40" s="1" t="s">
        <v>7</v>
      </c>
    </row>
    <row r="41" spans="1:8" ht="12.75" customHeight="1" x14ac:dyDescent="0.2">
      <c r="A41" s="3" t="s">
        <v>65</v>
      </c>
      <c r="B41" s="3" t="s">
        <v>40</v>
      </c>
      <c r="C41" s="3" t="s">
        <v>57</v>
      </c>
      <c r="D41" s="3" t="s">
        <v>42</v>
      </c>
      <c r="E41" s="4" t="s">
        <v>66</v>
      </c>
      <c r="F41" s="2">
        <v>120</v>
      </c>
      <c r="G41" s="5">
        <v>20</v>
      </c>
      <c r="H41" s="1" t="s">
        <v>7</v>
      </c>
    </row>
    <row r="42" spans="1:8" ht="12.75" customHeight="1" x14ac:dyDescent="0.2">
      <c r="A42" s="3" t="s">
        <v>67</v>
      </c>
      <c r="B42" s="3" t="s">
        <v>40</v>
      </c>
      <c r="C42" s="3" t="s">
        <v>57</v>
      </c>
      <c r="D42" s="3" t="s">
        <v>42</v>
      </c>
      <c r="E42" s="4" t="s">
        <v>68</v>
      </c>
      <c r="F42" s="2">
        <v>120</v>
      </c>
      <c r="G42" s="5">
        <v>20</v>
      </c>
      <c r="H42" s="1" t="s">
        <v>7</v>
      </c>
    </row>
    <row r="43" spans="1:8" ht="12.75" customHeight="1" x14ac:dyDescent="0.2">
      <c r="A43" s="3" t="s">
        <v>56</v>
      </c>
      <c r="B43" s="3" t="s">
        <v>40</v>
      </c>
      <c r="C43" s="3" t="s">
        <v>57</v>
      </c>
      <c r="D43" s="3" t="s">
        <v>42</v>
      </c>
      <c r="E43" s="4" t="s">
        <v>59</v>
      </c>
      <c r="F43" s="2">
        <v>5</v>
      </c>
      <c r="G43" s="5">
        <v>1</v>
      </c>
      <c r="H43" s="1" t="s">
        <v>6</v>
      </c>
    </row>
    <row r="44" spans="1:8" ht="12.75" customHeight="1" x14ac:dyDescent="0.2">
      <c r="A44" s="3"/>
      <c r="B44" s="3"/>
      <c r="C44" s="3"/>
      <c r="D44" s="3"/>
      <c r="E44" s="4"/>
      <c r="F44" s="7">
        <f>SUM(F35:F43)</f>
        <v>1919</v>
      </c>
      <c r="G44" s="7">
        <f>SUM(G35:G43)</f>
        <v>320</v>
      </c>
      <c r="H44" s="1"/>
    </row>
    <row r="45" spans="1:8" ht="12.75" customHeight="1" x14ac:dyDescent="0.2">
      <c r="A45" s="3"/>
      <c r="B45" s="3"/>
      <c r="C45" s="3"/>
      <c r="D45" s="3"/>
      <c r="E45" s="4"/>
      <c r="F45" s="2"/>
      <c r="G45" s="5"/>
      <c r="H45" s="1"/>
    </row>
    <row r="46" spans="1:8" s="6" customFormat="1" ht="13.5" customHeight="1" x14ac:dyDescent="0.2">
      <c r="A46" s="9" t="s">
        <v>0</v>
      </c>
      <c r="B46" s="9" t="s">
        <v>1</v>
      </c>
      <c r="C46" s="9" t="s">
        <v>2</v>
      </c>
      <c r="D46" s="10" t="s">
        <v>3</v>
      </c>
      <c r="E46" s="10" t="s">
        <v>4</v>
      </c>
      <c r="F46" s="11" t="s">
        <v>5</v>
      </c>
      <c r="G46" s="11" t="s">
        <v>100</v>
      </c>
      <c r="H46" s="12" t="s">
        <v>101</v>
      </c>
    </row>
    <row r="47" spans="1:8" ht="12.75" customHeight="1" x14ac:dyDescent="0.2">
      <c r="A47" s="3" t="s">
        <v>69</v>
      </c>
      <c r="B47" s="3" t="s">
        <v>70</v>
      </c>
      <c r="C47" s="3" t="s">
        <v>22</v>
      </c>
      <c r="D47" s="3" t="s">
        <v>71</v>
      </c>
      <c r="E47" s="4" t="s">
        <v>72</v>
      </c>
      <c r="F47" s="2">
        <v>156</v>
      </c>
      <c r="G47" s="5">
        <v>26</v>
      </c>
      <c r="H47" s="1" t="s">
        <v>7</v>
      </c>
    </row>
    <row r="48" spans="1:8" ht="12.75" customHeight="1" x14ac:dyDescent="0.2">
      <c r="A48" s="3" t="s">
        <v>69</v>
      </c>
      <c r="B48" s="3" t="s">
        <v>70</v>
      </c>
      <c r="C48" s="3" t="s">
        <v>22</v>
      </c>
      <c r="D48" s="3" t="s">
        <v>71</v>
      </c>
      <c r="E48" s="4" t="s">
        <v>73</v>
      </c>
      <c r="F48" s="2">
        <v>300</v>
      </c>
      <c r="G48" s="5">
        <v>50</v>
      </c>
      <c r="H48" s="1" t="s">
        <v>7</v>
      </c>
    </row>
    <row r="49" spans="1:8" ht="12.75" customHeight="1" x14ac:dyDescent="0.2">
      <c r="A49" s="3" t="s">
        <v>69</v>
      </c>
      <c r="B49" s="3" t="s">
        <v>70</v>
      </c>
      <c r="C49" s="3" t="s">
        <v>22</v>
      </c>
      <c r="D49" s="3" t="s">
        <v>71</v>
      </c>
      <c r="E49" s="4" t="s">
        <v>74</v>
      </c>
      <c r="F49" s="2">
        <v>300</v>
      </c>
      <c r="G49" s="5">
        <v>50</v>
      </c>
      <c r="H49" s="1" t="s">
        <v>7</v>
      </c>
    </row>
    <row r="50" spans="1:8" ht="12.75" customHeight="1" x14ac:dyDescent="0.2">
      <c r="A50" s="3" t="s">
        <v>69</v>
      </c>
      <c r="B50" s="3" t="s">
        <v>70</v>
      </c>
      <c r="C50" s="3" t="s">
        <v>22</v>
      </c>
      <c r="D50" s="3" t="s">
        <v>71</v>
      </c>
      <c r="E50" s="4" t="s">
        <v>75</v>
      </c>
      <c r="F50" s="2">
        <v>300</v>
      </c>
      <c r="G50" s="5">
        <v>50</v>
      </c>
      <c r="H50" s="1" t="s">
        <v>7</v>
      </c>
    </row>
    <row r="51" spans="1:8" ht="12.75" customHeight="1" x14ac:dyDescent="0.2">
      <c r="A51" s="3" t="s">
        <v>69</v>
      </c>
      <c r="B51" s="3" t="s">
        <v>70</v>
      </c>
      <c r="C51" s="3" t="s">
        <v>22</v>
      </c>
      <c r="D51" s="3" t="s">
        <v>71</v>
      </c>
      <c r="E51" s="4" t="s">
        <v>76</v>
      </c>
      <c r="F51" s="2">
        <v>300</v>
      </c>
      <c r="G51" s="5">
        <v>50</v>
      </c>
      <c r="H51" s="1" t="s">
        <v>7</v>
      </c>
    </row>
    <row r="52" spans="1:8" ht="12.75" customHeight="1" x14ac:dyDescent="0.2">
      <c r="A52" s="3" t="s">
        <v>77</v>
      </c>
      <c r="B52" s="3" t="s">
        <v>70</v>
      </c>
      <c r="C52" s="3" t="s">
        <v>22</v>
      </c>
      <c r="D52" s="3" t="s">
        <v>71</v>
      </c>
      <c r="E52" s="4" t="s">
        <v>78</v>
      </c>
      <c r="F52" s="2">
        <v>150</v>
      </c>
      <c r="G52" s="5">
        <v>25</v>
      </c>
      <c r="H52" s="1" t="s">
        <v>7</v>
      </c>
    </row>
    <row r="53" spans="1:8" ht="13.5" customHeight="1" x14ac:dyDescent="0.2">
      <c r="A53" s="3" t="s">
        <v>69</v>
      </c>
      <c r="B53" s="3" t="s">
        <v>70</v>
      </c>
      <c r="C53" s="3" t="s">
        <v>22</v>
      </c>
      <c r="D53" s="3" t="s">
        <v>71</v>
      </c>
      <c r="E53" s="4" t="s">
        <v>72</v>
      </c>
      <c r="F53" s="2">
        <v>5</v>
      </c>
      <c r="G53" s="5">
        <v>1</v>
      </c>
      <c r="H53" s="1" t="s">
        <v>6</v>
      </c>
    </row>
    <row r="54" spans="1:8" ht="12.75" customHeight="1" x14ac:dyDescent="0.2">
      <c r="A54" s="3"/>
      <c r="B54" s="3"/>
      <c r="C54" s="3"/>
      <c r="D54" s="3"/>
      <c r="E54" s="4"/>
      <c r="F54" s="7">
        <f>SUM(F47:F53)</f>
        <v>1511</v>
      </c>
      <c r="G54" s="7">
        <f>SUM(G47:G53)</f>
        <v>252</v>
      </c>
      <c r="H54" s="1"/>
    </row>
    <row r="55" spans="1:8" ht="12.75" customHeight="1" x14ac:dyDescent="0.2">
      <c r="A55" s="3"/>
      <c r="B55" s="3"/>
      <c r="C55" s="3"/>
      <c r="D55" s="3"/>
      <c r="E55" s="4"/>
      <c r="F55" s="2"/>
      <c r="G55" s="5"/>
      <c r="H55" s="1"/>
    </row>
    <row r="56" spans="1:8" s="6" customFormat="1" ht="13.5" customHeight="1" x14ac:dyDescent="0.2">
      <c r="A56" s="9" t="s">
        <v>0</v>
      </c>
      <c r="B56" s="9" t="s">
        <v>1</v>
      </c>
      <c r="C56" s="9" t="s">
        <v>2</v>
      </c>
      <c r="D56" s="10" t="s">
        <v>3</v>
      </c>
      <c r="E56" s="10" t="s">
        <v>4</v>
      </c>
      <c r="F56" s="11" t="s">
        <v>5</v>
      </c>
      <c r="G56" s="11" t="s">
        <v>100</v>
      </c>
      <c r="H56" s="12" t="s">
        <v>101</v>
      </c>
    </row>
    <row r="57" spans="1:8" ht="12.75" customHeight="1" x14ac:dyDescent="0.2">
      <c r="A57" s="3" t="s">
        <v>79</v>
      </c>
      <c r="B57" s="3" t="s">
        <v>70</v>
      </c>
      <c r="C57" s="3" t="s">
        <v>80</v>
      </c>
      <c r="D57" s="3" t="s">
        <v>71</v>
      </c>
      <c r="E57" s="4" t="s">
        <v>81</v>
      </c>
      <c r="F57" s="2">
        <v>300</v>
      </c>
      <c r="G57" s="5">
        <v>50</v>
      </c>
      <c r="H57" s="1" t="s">
        <v>7</v>
      </c>
    </row>
    <row r="58" spans="1:8" ht="12.75" customHeight="1" x14ac:dyDescent="0.2">
      <c r="A58" s="3" t="s">
        <v>79</v>
      </c>
      <c r="B58" s="3" t="s">
        <v>70</v>
      </c>
      <c r="C58" s="3" t="s">
        <v>80</v>
      </c>
      <c r="D58" s="3" t="s">
        <v>71</v>
      </c>
      <c r="E58" s="4" t="s">
        <v>82</v>
      </c>
      <c r="F58" s="2">
        <v>150</v>
      </c>
      <c r="G58" s="5">
        <v>25</v>
      </c>
      <c r="H58" s="1" t="s">
        <v>7</v>
      </c>
    </row>
    <row r="59" spans="1:8" ht="12.75" customHeight="1" x14ac:dyDescent="0.2">
      <c r="A59" s="3" t="s">
        <v>79</v>
      </c>
      <c r="B59" s="3" t="s">
        <v>70</v>
      </c>
      <c r="C59" s="3" t="s">
        <v>80</v>
      </c>
      <c r="D59" s="3" t="s">
        <v>71</v>
      </c>
      <c r="E59" s="4" t="s">
        <v>83</v>
      </c>
      <c r="F59" s="2">
        <v>300</v>
      </c>
      <c r="G59" s="5">
        <v>50</v>
      </c>
      <c r="H59" s="1" t="s">
        <v>7</v>
      </c>
    </row>
    <row r="60" spans="1:8" ht="12.75" customHeight="1" x14ac:dyDescent="0.2">
      <c r="A60" s="3" t="s">
        <v>84</v>
      </c>
      <c r="B60" s="3" t="s">
        <v>70</v>
      </c>
      <c r="C60" s="3" t="s">
        <v>80</v>
      </c>
      <c r="D60" s="3" t="s">
        <v>71</v>
      </c>
      <c r="E60" s="4" t="s">
        <v>85</v>
      </c>
      <c r="F60" s="2">
        <v>144</v>
      </c>
      <c r="G60" s="5">
        <v>24</v>
      </c>
      <c r="H60" s="1" t="s">
        <v>7</v>
      </c>
    </row>
    <row r="61" spans="1:8" ht="12.75" customHeight="1" x14ac:dyDescent="0.2">
      <c r="A61" s="3" t="s">
        <v>79</v>
      </c>
      <c r="B61" s="3" t="s">
        <v>70</v>
      </c>
      <c r="C61" s="3" t="s">
        <v>80</v>
      </c>
      <c r="D61" s="3" t="s">
        <v>71</v>
      </c>
      <c r="E61" s="4" t="s">
        <v>82</v>
      </c>
      <c r="F61" s="2">
        <v>5</v>
      </c>
      <c r="G61" s="5">
        <v>1</v>
      </c>
      <c r="H61" s="1" t="s">
        <v>6</v>
      </c>
    </row>
    <row r="62" spans="1:8" ht="12.75" customHeight="1" x14ac:dyDescent="0.2">
      <c r="A62" s="3" t="s">
        <v>84</v>
      </c>
      <c r="B62" s="3" t="s">
        <v>70</v>
      </c>
      <c r="C62" s="3" t="s">
        <v>80</v>
      </c>
      <c r="D62" s="3" t="s">
        <v>71</v>
      </c>
      <c r="E62" s="4" t="s">
        <v>85</v>
      </c>
      <c r="F62" s="2">
        <v>5</v>
      </c>
      <c r="G62" s="5">
        <v>1</v>
      </c>
      <c r="H62" s="1" t="s">
        <v>6</v>
      </c>
    </row>
    <row r="63" spans="1:8" ht="12.75" customHeight="1" x14ac:dyDescent="0.2">
      <c r="A63" s="3"/>
      <c r="B63" s="3"/>
      <c r="C63" s="3"/>
      <c r="D63" s="3"/>
      <c r="E63" s="4"/>
      <c r="F63" s="7">
        <f>SUM(F57:F62)</f>
        <v>904</v>
      </c>
      <c r="G63" s="7">
        <f>SUM(G57:G62)</f>
        <v>151</v>
      </c>
      <c r="H63" s="1"/>
    </row>
    <row r="64" spans="1:8" ht="12.75" customHeight="1" x14ac:dyDescent="0.2">
      <c r="A64" s="3"/>
      <c r="B64" s="3"/>
      <c r="C64" s="3"/>
      <c r="D64" s="3"/>
      <c r="E64" s="4"/>
      <c r="F64" s="2"/>
      <c r="G64" s="5"/>
      <c r="H64" s="1"/>
    </row>
    <row r="65" spans="1:8" s="6" customFormat="1" ht="13.5" customHeight="1" x14ac:dyDescent="0.2">
      <c r="A65" s="9" t="s">
        <v>0</v>
      </c>
      <c r="B65" s="9" t="s">
        <v>1</v>
      </c>
      <c r="C65" s="9" t="s">
        <v>2</v>
      </c>
      <c r="D65" s="10" t="s">
        <v>3</v>
      </c>
      <c r="E65" s="10" t="s">
        <v>4</v>
      </c>
      <c r="F65" s="11" t="s">
        <v>5</v>
      </c>
      <c r="G65" s="11" t="s">
        <v>100</v>
      </c>
      <c r="H65" s="12" t="s">
        <v>101</v>
      </c>
    </row>
    <row r="66" spans="1:8" ht="12.75" customHeight="1" x14ac:dyDescent="0.2">
      <c r="A66" s="3" t="s">
        <v>86</v>
      </c>
      <c r="B66" s="3" t="s">
        <v>70</v>
      </c>
      <c r="C66" s="3" t="s">
        <v>32</v>
      </c>
      <c r="D66" s="3" t="s">
        <v>71</v>
      </c>
      <c r="E66" s="4" t="s">
        <v>87</v>
      </c>
      <c r="F66" s="2">
        <v>300</v>
      </c>
      <c r="G66" s="5">
        <v>50</v>
      </c>
      <c r="H66" s="1" t="s">
        <v>7</v>
      </c>
    </row>
    <row r="67" spans="1:8" ht="12.75" customHeight="1" x14ac:dyDescent="0.2">
      <c r="A67" s="3" t="s">
        <v>86</v>
      </c>
      <c r="B67" s="3" t="s">
        <v>70</v>
      </c>
      <c r="C67" s="3" t="s">
        <v>32</v>
      </c>
      <c r="D67" s="3" t="s">
        <v>71</v>
      </c>
      <c r="E67" s="4" t="s">
        <v>88</v>
      </c>
      <c r="F67" s="2">
        <v>156</v>
      </c>
      <c r="G67" s="5">
        <v>26</v>
      </c>
      <c r="H67" s="1" t="s">
        <v>7</v>
      </c>
    </row>
    <row r="68" spans="1:8" ht="12.75" customHeight="1" x14ac:dyDescent="0.2">
      <c r="A68" s="3" t="s">
        <v>86</v>
      </c>
      <c r="B68" s="3" t="s">
        <v>70</v>
      </c>
      <c r="C68" s="3" t="s">
        <v>32</v>
      </c>
      <c r="D68" s="3" t="s">
        <v>71</v>
      </c>
      <c r="E68" s="4" t="s">
        <v>89</v>
      </c>
      <c r="F68" s="2">
        <v>300</v>
      </c>
      <c r="G68" s="5">
        <v>50</v>
      </c>
      <c r="H68" s="1" t="s">
        <v>7</v>
      </c>
    </row>
    <row r="69" spans="1:8" ht="12.75" customHeight="1" x14ac:dyDescent="0.2">
      <c r="A69" s="3" t="s">
        <v>90</v>
      </c>
      <c r="B69" s="3" t="s">
        <v>70</v>
      </c>
      <c r="C69" s="3" t="s">
        <v>32</v>
      </c>
      <c r="D69" s="3" t="s">
        <v>71</v>
      </c>
      <c r="E69" s="4" t="s">
        <v>91</v>
      </c>
      <c r="F69" s="2">
        <v>150</v>
      </c>
      <c r="G69" s="5">
        <v>25</v>
      </c>
      <c r="H69" s="1" t="s">
        <v>7</v>
      </c>
    </row>
    <row r="70" spans="1:8" ht="12.75" customHeight="1" x14ac:dyDescent="0.2">
      <c r="A70" s="3" t="s">
        <v>86</v>
      </c>
      <c r="B70" s="3" t="s">
        <v>70</v>
      </c>
      <c r="C70" s="3" t="s">
        <v>32</v>
      </c>
      <c r="D70" s="3" t="s">
        <v>71</v>
      </c>
      <c r="E70" s="4" t="s">
        <v>88</v>
      </c>
      <c r="F70" s="2">
        <v>5</v>
      </c>
      <c r="G70" s="5">
        <v>1</v>
      </c>
      <c r="H70" s="1" t="s">
        <v>6</v>
      </c>
    </row>
    <row r="71" spans="1:8" ht="12.75" customHeight="1" x14ac:dyDescent="0.2">
      <c r="A71" s="3"/>
      <c r="B71" s="3"/>
      <c r="C71" s="3"/>
      <c r="D71" s="3"/>
      <c r="E71" s="4"/>
      <c r="F71" s="7">
        <f>SUM(F66:F70)</f>
        <v>911</v>
      </c>
      <c r="G71" s="7">
        <f>SUM(G66:G70)</f>
        <v>152</v>
      </c>
      <c r="H71" s="1"/>
    </row>
    <row r="72" spans="1:8" ht="12.75" customHeight="1" x14ac:dyDescent="0.2">
      <c r="A72" s="3"/>
      <c r="B72" s="3"/>
      <c r="C72" s="3"/>
      <c r="D72" s="3"/>
      <c r="E72" s="4"/>
      <c r="F72" s="2"/>
      <c r="G72" s="5"/>
      <c r="H72" s="1"/>
    </row>
    <row r="73" spans="1:8" ht="13.5" customHeight="1" x14ac:dyDescent="0.2">
      <c r="A73" s="3"/>
      <c r="B73" s="3"/>
      <c r="C73" s="3"/>
      <c r="D73" s="3"/>
      <c r="E73" s="4"/>
      <c r="F73" s="2"/>
      <c r="G73" s="5"/>
      <c r="H73" s="1"/>
    </row>
    <row r="74" spans="1:8" ht="13.5" customHeight="1" x14ac:dyDescent="0.2">
      <c r="A74" s="3"/>
      <c r="B74" s="3"/>
      <c r="C74" s="3"/>
      <c r="D74" s="3"/>
      <c r="E74" s="4"/>
      <c r="F74" s="2"/>
      <c r="G74" s="5"/>
      <c r="H74" s="1"/>
    </row>
    <row r="75" spans="1:8" ht="12.75" customHeight="1" x14ac:dyDescent="0.2">
      <c r="A75" s="3"/>
      <c r="B75" s="3"/>
      <c r="C75" s="3"/>
      <c r="D75" s="3"/>
      <c r="E75" s="4"/>
      <c r="F75" s="2"/>
      <c r="G75" s="5"/>
      <c r="H75" s="1"/>
    </row>
    <row r="76" spans="1:8" ht="12.75" customHeight="1" x14ac:dyDescent="0.2">
      <c r="A76" s="3"/>
      <c r="B76" s="3"/>
      <c r="C76" s="3"/>
      <c r="D76" s="3"/>
      <c r="E76" s="4"/>
      <c r="F76" s="2"/>
      <c r="G76" s="5"/>
      <c r="H76" s="1"/>
    </row>
  </sheetData>
  <pageMargins left="0.5" right="0.5" top="0.5" bottom="0.5" header="0.3" footer="0.3"/>
  <pageSetup scale="96" fitToWidth="0" fitToHeight="0" orientation="landscape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Powered by Crystal</dc:description>
  <cp:lastModifiedBy>office</cp:lastModifiedBy>
  <cp:lastPrinted>2017-07-20T17:00:45Z</cp:lastPrinted>
  <dcterms:created xsi:type="dcterms:W3CDTF">2017-06-05T19:12:04Z</dcterms:created>
  <dcterms:modified xsi:type="dcterms:W3CDTF">2018-06-13T08:53:30Z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-120832028</vt:i4>
  </property>
  <property fmtid="{D5CDD505-2E9C-101B-9397-08002B2CF9AE}" pid="3" name="_NewReviewCycle">
    <vt:lpwstr/>
  </property>
  <property fmtid="{D5CDD505-2E9C-101B-9397-08002B2CF9AE}" pid="4" name="_EmailSubject">
    <vt:lpwstr>DC Men's / Yougn Men's Hoodies</vt:lpwstr>
  </property>
  <property fmtid="{D5CDD505-2E9C-101B-9397-08002B2CF9AE}" pid="5" name="_AuthorEmail">
    <vt:lpwstr>jesse.madge@inasports.com</vt:lpwstr>
  </property>
  <property fmtid="{D5CDD505-2E9C-101B-9397-08002B2CF9AE}" pid="6" name="_AuthorEmailDisplayName">
    <vt:lpwstr>Jesse Madge</vt:lpwstr>
  </property>
  <property fmtid="{D5CDD505-2E9C-101B-9397-08002B2CF9AE}" pid="7" name="_ReviewingToolsShownOnce">
    <vt:lpwstr/>
  </property>
</Properties>
</file>